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65" yWindow="1470" windowWidth="11970" windowHeight="3240" activeTab="0"/>
  </bookViews>
  <sheets>
    <sheet name="AG MAÇAMBARÁ_RS" sheetId="1" r:id="rId1"/>
    <sheet name="Plan1" sheetId="2" r:id="rId2"/>
  </sheets>
  <definedNames>
    <definedName name="_xlnm.Print_Area" localSheetId="0">'AG MAÇAMBARÁ_RS'!$A$1:$H$508</definedName>
    <definedName name="_xlnm.Print_Titles" localSheetId="0">'AG MAÇAMBARÁ_RS'!$8:$9</definedName>
  </definedNames>
  <calcPr fullCalcOnLoad="1"/>
</workbook>
</file>

<file path=xl/sharedStrings.xml><?xml version="1.0" encoding="utf-8"?>
<sst xmlns="http://schemas.openxmlformats.org/spreadsheetml/2006/main" count="1380" uniqueCount="762">
  <si>
    <t>7.1</t>
  </si>
  <si>
    <t>7.2</t>
  </si>
  <si>
    <t>8.1</t>
  </si>
  <si>
    <t xml:space="preserve">SALA DE AUTO-ATENDIMENTO </t>
  </si>
  <si>
    <t xml:space="preserve">SUBTOTAL SALA DE AUTO-ATENDIMENTO </t>
  </si>
  <si>
    <t>PROGRAMAÇÃO VISUAL / FACHADA</t>
  </si>
  <si>
    <t>FORROS</t>
  </si>
  <si>
    <t>Vidro:</t>
  </si>
  <si>
    <t>INSTALAÇÃO DE AR CONDICIONADO</t>
  </si>
  <si>
    <t>SUBTOTAL INSTALAÇÃO DE AR CONDICIONADO</t>
  </si>
  <si>
    <t>10 - Os locais eventualmente atingidos durante as obras deverão ser inteiramente recuperados (pintura, reboco, esquadrias, estruturas diversas, dutos do ar condicionado, revestimentos).</t>
  </si>
  <si>
    <t>12 - Uso obrigatório de todos os equipamentos de segurança EPI's e uniformizados</t>
  </si>
  <si>
    <t>B - OBSERVAÇÕES AR CONDICIONADO E PDM:</t>
  </si>
  <si>
    <t>1 - Deverá constar na nota fiscal: o valor, a marca, o modelo e número de série do equipamento(s) de ar condicionado(s) e porta detetora de metais fornecido(s).</t>
  </si>
  <si>
    <t>2 - Deverá ser fornecido juntamente com a proposta, prospectos emitido pelos fabricantes com as características técnicas de cada tipo de equipamento(s) do ar condicionado e porta detetora de metais.</t>
  </si>
  <si>
    <t>3 - Além dos itens acima deverão ser considerados custos com deslocamento, mão-de-obra de instalações dos módulos, interligações, elétricas e frigorígenas, limpeza com Nitrogênio passante, vácuo, carga de gás completa, teste e ajustes.</t>
  </si>
  <si>
    <t>4 - A empresa deverá fazer conjuntamente com as especificações da planilha uma análise prévia do projeto, com o objetivo de orçar com compatibilidade mercadológica os itens da mesma.</t>
  </si>
  <si>
    <t>5 - A garantia dos equipamentos de ar condicionado e porta detetora de metais deverá ser de 12 (doze) meses. Exceto para os compressores do ar condicionado, que deverá ser de 36 (trinta e seis) meses, ambas a contar apartir da data efetiva de conclusão.</t>
  </si>
  <si>
    <t>numeração dos caixas</t>
  </si>
  <si>
    <t>adesivo de piso - ENTRADA e SAIDA - fluxo caixas</t>
  </si>
  <si>
    <t>Biombos atendimento</t>
  </si>
  <si>
    <t>Biombos em vidro liso transparente 5mm, requadro de alumínio anodizado, cor branco, nas dimensões de 1,20mx1,40m, com película jateada intercalada. Inclui: fornecimento, montagem, perfil REF. ALCOA 30-026 ou equivalente, pés e sapatas, conforme padronização BANRISUL.</t>
  </si>
  <si>
    <t>2.2.11</t>
  </si>
  <si>
    <t>2.2.12</t>
  </si>
  <si>
    <t>Porta-cartazes:</t>
  </si>
  <si>
    <t>COMPLEMENTOS/DIVERSOS</t>
  </si>
  <si>
    <t>1.1</t>
  </si>
  <si>
    <t>PLANILHA DE ORÇAMENTOS - COMPRA DE MATERIAIS E/OU SERVIÇOS</t>
  </si>
  <si>
    <t>ITEM</t>
  </si>
  <si>
    <t>DESCRIÇÃO</t>
  </si>
  <si>
    <t>PREÇO UNITÁRIO</t>
  </si>
  <si>
    <t>PREÇO TOTAL</t>
  </si>
  <si>
    <t>MATERIAL</t>
  </si>
  <si>
    <t>MÃO DE OBRA</t>
  </si>
  <si>
    <t>1.0</t>
  </si>
  <si>
    <t>m²</t>
  </si>
  <si>
    <t>un</t>
  </si>
  <si>
    <t>I</t>
  </si>
  <si>
    <t>SUBTOTAL OBRAS CIVIS</t>
  </si>
  <si>
    <t>II</t>
  </si>
  <si>
    <t>m</t>
  </si>
  <si>
    <t>2.1</t>
  </si>
  <si>
    <t>1.2</t>
  </si>
  <si>
    <t>1.3</t>
  </si>
  <si>
    <t>1.4</t>
  </si>
  <si>
    <t>2.2</t>
  </si>
  <si>
    <t xml:space="preserve"> </t>
  </si>
  <si>
    <t>III</t>
  </si>
  <si>
    <t>x,xx</t>
  </si>
  <si>
    <t>TOTAL GERAL</t>
  </si>
  <si>
    <t>2.3</t>
  </si>
  <si>
    <t>PROGRAMAÇÃO VISUAL INTERNA</t>
  </si>
  <si>
    <t>m³</t>
  </si>
  <si>
    <t>PINTURA</t>
  </si>
  <si>
    <t>3.1</t>
  </si>
  <si>
    <t>4.1</t>
  </si>
  <si>
    <t>5.1</t>
  </si>
  <si>
    <t>6.1</t>
  </si>
  <si>
    <t>9.1</t>
  </si>
  <si>
    <t>QUANT.</t>
  </si>
  <si>
    <t>UNID.</t>
  </si>
  <si>
    <t xml:space="preserve"> OBRAS CIVIS</t>
  </si>
  <si>
    <t xml:space="preserve"> INSTALAÇÕES PROVISÓRIAS</t>
  </si>
  <si>
    <t>conj.</t>
  </si>
  <si>
    <t xml:space="preserve"> SERVIÇOS PRELIMINARES</t>
  </si>
  <si>
    <t>2.1.1</t>
  </si>
  <si>
    <t>2.1.2</t>
  </si>
  <si>
    <t>2.1.3</t>
  </si>
  <si>
    <t>2.1.4</t>
  </si>
  <si>
    <t>2.1.5</t>
  </si>
  <si>
    <t>2.2.1</t>
  </si>
  <si>
    <t>2.2.2</t>
  </si>
  <si>
    <t>2.2.3</t>
  </si>
  <si>
    <t>2.2.4</t>
  </si>
  <si>
    <t>2.2.5</t>
  </si>
  <si>
    <t>2.2.6</t>
  </si>
  <si>
    <t>2.2.7</t>
  </si>
  <si>
    <t>2.2.8</t>
  </si>
  <si>
    <t>2.2.9</t>
  </si>
  <si>
    <t>2.2.10</t>
  </si>
  <si>
    <t>conj</t>
  </si>
  <si>
    <t>Retirada de entulho</t>
  </si>
  <si>
    <t>PAVIMENTAÇÕES</t>
  </si>
  <si>
    <t>Pisos:</t>
  </si>
  <si>
    <t>REVESTIMENTOS</t>
  </si>
  <si>
    <t xml:space="preserve">      - chapisco</t>
  </si>
  <si>
    <t xml:space="preserve">      - emboço</t>
  </si>
  <si>
    <t xml:space="preserve">      - reboco</t>
  </si>
  <si>
    <t>ESQUADRIAS E ELEMENTOS METALICOS</t>
  </si>
  <si>
    <t>FERRAGENS</t>
  </si>
  <si>
    <t>LIMPEZA</t>
  </si>
  <si>
    <t>Limpeza permanente da obra</t>
  </si>
  <si>
    <t>Limpeza final da obra</t>
  </si>
  <si>
    <t>PROGRAMAÇÃO VISUAL EXTERNA</t>
  </si>
  <si>
    <t>SUBTOTAL PROGRAMAÇÃO VISUAL</t>
  </si>
  <si>
    <t>IV</t>
  </si>
  <si>
    <t>INTERIORES</t>
  </si>
  <si>
    <t>DIVISÓRIAS E PAINÉIS:</t>
  </si>
  <si>
    <t>1.1.1</t>
  </si>
  <si>
    <t>SUBTOTAL INTERIORES</t>
  </si>
  <si>
    <t>V</t>
  </si>
  <si>
    <t>Adesivos:</t>
  </si>
  <si>
    <t>Placas de acrílico, conforme projeto anexo</t>
  </si>
  <si>
    <t>INSTALAÇÕES ELÉTRICAS:</t>
  </si>
  <si>
    <t>PAREDES</t>
  </si>
  <si>
    <t>INSTALAÇÕES HIDROSSANITÁRIAS</t>
  </si>
  <si>
    <t>SUBTOTAL INSTALAÇÕES HIDROSSANITÁRIAS</t>
  </si>
  <si>
    <t>1.1.2</t>
  </si>
  <si>
    <t>1.1.3</t>
  </si>
  <si>
    <t>VI</t>
  </si>
  <si>
    <t>XI</t>
  </si>
  <si>
    <t>INCÊNDIO</t>
  </si>
  <si>
    <t>SUBTOTAL INCENDIO</t>
  </si>
  <si>
    <t>2.4</t>
  </si>
  <si>
    <t>Madeira:</t>
  </si>
  <si>
    <t>Porta de madeira</t>
  </si>
  <si>
    <t>Esquadria Auto Atendimento</t>
  </si>
  <si>
    <t>A - OBSERVAÇÕES CIVIL E ELÉTRICA</t>
  </si>
  <si>
    <t>1 - O leiaute/projeto fornecido pelo Banco não poderá sofrer modificações durante a execução das obras/serviços. Toda e qualquer alteração do objeto, que eventualmente se fizer necessária, deverá ser submetida à análise prévia da Unidade de Engenharia. Os questionamentos ou pedidos da administração da casa, ou de outros funcionários do Banco, deverão ser encaminhados à Unidade de Engenharia. A empresa contratada será responsável pelas modificações indevidas ou não autorizadas, às suas expensas e sem prorrogação de prazo.</t>
  </si>
  <si>
    <t>2 - A empresa deverá fornecer a ART e/ou a RRT de execução da obra/serviço antes de iniciar o mesmo.</t>
  </si>
  <si>
    <t>3 - Deverão ser observadas as normas gerais contidas nos memoriais técnicos e plantas.</t>
  </si>
  <si>
    <t>4 - Os licitantes deverão preencher a planilha na sua INTEGRALIDADE (preços unitários para material e mão de obra e preço total).</t>
  </si>
  <si>
    <t>5 - A empresa contratada deverá comunicar a Agência, com antecedência, a relação dos funcionários que participarão da obra.</t>
  </si>
  <si>
    <t>7 - Faculta ao proponente comparecer ao local para conferir as medidas. Caso abra mão desta prerrogativa, o Banco não acolherá cobranças extras dos itens relacionados na planilha, por conta de diferenças de medições, inclusive eventuais diferenças no pé-direito informado.</t>
  </si>
  <si>
    <t xml:space="preserve">8 - A garantia dos equipamentos, dos materiais e das instalações deverá ser de 12 (doze) meses, a contar da data de conclusão definitiva da obra. </t>
  </si>
  <si>
    <t>9 - O fornecimento e instalação das divisórias, das esquadrias e das máscaras da sala de auto-atendimento inclui todos os complementos, bem como os perfis e estruturas necessárias para garantir suas estabilidades estruturais, independentemente do pé-direito informado.</t>
  </si>
  <si>
    <t>11 - A empresa contratada deverá enviar, semanalmente, um relatório de obras para o responsável pela obra, para acompanhamento dos serviços executados.</t>
  </si>
  <si>
    <t xml:space="preserve">       - elementos tatil individual de poliester auto adesivante alerta  INTERNO</t>
  </si>
  <si>
    <t xml:space="preserve">       - elementos tatil individual de poliester auto adesivantes direcional - INTERNO</t>
  </si>
  <si>
    <t>5.2</t>
  </si>
  <si>
    <t>KIT ATM BANRISUL</t>
  </si>
  <si>
    <t>Kit ATM Banrisul, conforme memorial em anexo</t>
  </si>
  <si>
    <t>Cabo unipolar flexível seção 2,5 mm².</t>
  </si>
  <si>
    <t>Cabo unipolar flexível seção 1,0 mm².</t>
  </si>
  <si>
    <t>Eletroduto de ferro diâmetro 25mm para interligar CD Cash Timer com tubulação de alarme.</t>
  </si>
  <si>
    <t>Caixa de passagem condulete diam. 25mm com tampa cega.</t>
  </si>
  <si>
    <t>1.5</t>
  </si>
  <si>
    <t>VII</t>
  </si>
  <si>
    <t>SUBTOTAL ELÉTRICO:</t>
  </si>
  <si>
    <t>VIII</t>
  </si>
  <si>
    <t>INSTALAÇÕES DE AUTOMAÇÃO (ELÉTRICA E SINAL).</t>
  </si>
  <si>
    <t>SUBTOTAL  AUTOMAÇÃO</t>
  </si>
  <si>
    <t>IX</t>
  </si>
  <si>
    <t>INSTALAÇÕES TELEFÔNICAS:</t>
  </si>
  <si>
    <t>SUBTOTAL TELEFÔNICO:</t>
  </si>
  <si>
    <t>X</t>
  </si>
  <si>
    <t>2.3.1</t>
  </si>
  <si>
    <t>10.1</t>
  </si>
  <si>
    <t>10.2</t>
  </si>
  <si>
    <t>2.1.6</t>
  </si>
  <si>
    <t>2.1.7</t>
  </si>
  <si>
    <t>Organização e montagem geral do leiaute: mobiliário, biombos, estantes metálicas, porta cartazes, banners, relógio, quadros murais, vasos com folhagens, etc - conforme leiaute fornecido</t>
  </si>
  <si>
    <t xml:space="preserve">1.1 </t>
  </si>
  <si>
    <t>Aluminio</t>
  </si>
  <si>
    <t>6 - É de responsabilidade da contratada a rigorosa vigilância da obra, tanto no período diurno quanto noturno. Os custos destes serviços devem estar inclusos no BDI (Benefícios e Despesas Indiretas). Deverão ser tomadas todas as providências com relação à depósito de materiais, bem como entrada e saída de pessoal/materiais do imóvel.</t>
  </si>
  <si>
    <t>2.5</t>
  </si>
  <si>
    <t>13 - No intuito de tomar-se todas as precauções necessárias a evitar a ocorrência de acidentes na obra, informamos que, durante a execução dos trabalhos deverá ser rigorosamente observada “Norma Regulamentadora do Ministério do Trabalho "(NR-18 Obras de Construção, Demolição e Reparos), NB-252/82 Segurança na Execução de Obras e Serviços de Construção, (NBR-7678) e NB-598/77 Contratação, Execução e Supervisão de Demolições (NBR-5682).</t>
  </si>
  <si>
    <t>15 - Qualquer divergencia entre planilha de preços, memorial e projetos entregues deverá ser comunicado imediatamente a Fiscalização do Banco, sob pena de refazimento dos serviços executados e instalados.</t>
  </si>
  <si>
    <t>14 -  Tapumes: Executar em material rigido e estanque ( de compensado e sem frestas). Vedada a lona preta para uso como tapume.</t>
  </si>
  <si>
    <t xml:space="preserve">16. O CONSTRUTOR deverá informar por escrito o nome e a identidade de todos os operários que vierem a adentrar o recinto das obras, tanto para executar quaisquer tipos de trabalhos, como para receber ou retirar materiais. </t>
  </si>
  <si>
    <t>17. É obrigatória a utilização de crachás de identificação para todos os operários, bem como a utilização de uniforme com a identificação da empresa.</t>
  </si>
  <si>
    <t>18. A segurança do Banco impedirá o acesso ao prédio a todos os operários não identificados, não uniformizados ou não relacionados pela construtora.</t>
  </si>
  <si>
    <t>Placa de obra</t>
  </si>
  <si>
    <t>" as built"  de todos os projetos</t>
  </si>
  <si>
    <t>8.1.1</t>
  </si>
  <si>
    <t>8.1.2</t>
  </si>
  <si>
    <t>Porta cartaz grande - PC TAR -  dimensão 54x74cm em acrílico com fixação e acabamentos, conforme padronização BANRISUL</t>
  </si>
  <si>
    <t>Porta cartaz medio- PC INFO  -com dimensão 48,5x33,5cm em acrílico com fixação e acabamentos, conforme padronização BANRISUL</t>
  </si>
  <si>
    <t>1.2.1</t>
  </si>
  <si>
    <t xml:space="preserve">saboneteira </t>
  </si>
  <si>
    <t>toalheiro p/ papel toalha</t>
  </si>
  <si>
    <t>A2H2 - Horário Atendimento</t>
  </si>
  <si>
    <t>A2H3 - Horário Autoatendimento</t>
  </si>
  <si>
    <t>A2PO - Passa objetos</t>
  </si>
  <si>
    <t xml:space="preserve">A4 SIA CG - Cão guia, 15cmx15cm </t>
  </si>
  <si>
    <t>PP15 - Agência e horário, 30cmx17,50cm, colada no pórtico</t>
  </si>
  <si>
    <t>PP14 - Pressione para sair, 24cmx13cm, colada no pórtico</t>
  </si>
  <si>
    <t>PP13 - Retire sua senha aqui, 24cmx13cm, colada</t>
  </si>
  <si>
    <t>PP1 - Privativo para funcionários, 52,5cmx14cm, colada</t>
  </si>
  <si>
    <t>PS2 - Caixas atendimento por senha, 52cmx14cm, suspensa</t>
  </si>
  <si>
    <t>PP8 - Sanitário  Masculino, 15cmx15cm, colada</t>
  </si>
  <si>
    <t>PP16 - Braile  unissex, 15cmx7cm, colada</t>
  </si>
  <si>
    <t>2.3.2</t>
  </si>
  <si>
    <t>EXTINTORES</t>
  </si>
  <si>
    <t>Extintor de incêndio   PQS-ABC 04 Kg -  com placas de identificação</t>
  </si>
  <si>
    <t>PLACAS SINALIZAÇÃO</t>
  </si>
  <si>
    <t>2.4.1</t>
  </si>
  <si>
    <t>Capa assentos preferenciais - AP1</t>
  </si>
  <si>
    <t>4.2</t>
  </si>
  <si>
    <t>6.2</t>
  </si>
  <si>
    <t>6.3</t>
  </si>
  <si>
    <t>1.6</t>
  </si>
  <si>
    <t>1.7</t>
  </si>
  <si>
    <t>1.8</t>
  </si>
  <si>
    <t>1.9</t>
  </si>
  <si>
    <t>1.10</t>
  </si>
  <si>
    <t>1.11</t>
  </si>
  <si>
    <t>1.12</t>
  </si>
  <si>
    <t>3.2</t>
  </si>
  <si>
    <t>3.3</t>
  </si>
  <si>
    <t>4.3</t>
  </si>
  <si>
    <t xml:space="preserve">       - tijolo furado (6 furos) </t>
  </si>
  <si>
    <t xml:space="preserve">       - placa cimento amarelo alerta 25,0cm x25,0cm - EXTERNO</t>
  </si>
  <si>
    <t xml:space="preserve">degrau e espelho em basalto tear levigado </t>
  </si>
  <si>
    <t xml:space="preserve">       - regularizaçao para pavimentação colada </t>
  </si>
  <si>
    <t xml:space="preserve">         - PM 01 e PM01' - 90cmx210cm - 01 folha - abrir </t>
  </si>
  <si>
    <t xml:space="preserve">         - PM 02 - 80cmx210cm - 01 folha - abrir </t>
  </si>
  <si>
    <t>Aço:</t>
  </si>
  <si>
    <t>7.3</t>
  </si>
  <si>
    <t>7.4</t>
  </si>
  <si>
    <t>painés de MDF com acabamento em formica liquida fosca  cor branco ref. L515 - branco real -catálogo Formica ano 2009 nas superficies externas</t>
  </si>
  <si>
    <t>1.2.2</t>
  </si>
  <si>
    <t>esquadria aluminio anodizado cor branca  - completa com vidro</t>
  </si>
  <si>
    <t>1.2.3</t>
  </si>
  <si>
    <t>pelicula autoadesiva translucida e listrada conforme padrão Banrisul</t>
  </si>
  <si>
    <t>3.1.1</t>
  </si>
  <si>
    <t>APARELHOS e METAIS SANITÁRIOS</t>
  </si>
  <si>
    <t>papeleira em rolo</t>
  </si>
  <si>
    <t>torneira decamatic para sanitarios</t>
  </si>
  <si>
    <t>Placa advertência "PROIBIDO FUMAR" fotoluminescente- 15x20cm</t>
  </si>
  <si>
    <t>Divisor de sigilo de Caixa e Divisor de Ambiente  - padrão Banrisul</t>
  </si>
  <si>
    <t>Demoliçoes:</t>
  </si>
  <si>
    <t>2.6</t>
  </si>
  <si>
    <t>Transporte de resíduos e destinação de resíduos obedecendo a legislação do meio ambiente</t>
  </si>
  <si>
    <t xml:space="preserve">       - alvenaria</t>
  </si>
  <si>
    <t xml:space="preserve">       - rasgo em alvenaria para embutir eletrica</t>
  </si>
  <si>
    <t xml:space="preserve">      - persiana</t>
  </si>
  <si>
    <t>xxx</t>
  </si>
  <si>
    <t xml:space="preserve">       - pia com coluna completa</t>
  </si>
  <si>
    <t xml:space="preserve">       - revestimento azulejos</t>
  </si>
  <si>
    <t xml:space="preserve">       - forro de gesso em nivel </t>
  </si>
  <si>
    <t>PS10 - Gerente Geral, 52cmx14cm, suspensa</t>
  </si>
  <si>
    <t>PP9 - Sanitário Feminino, 15cmx15cm, colada</t>
  </si>
  <si>
    <t>PP10 - Sanitário  ppne, 15cmx15cm, colada</t>
  </si>
  <si>
    <t>PS4 - Preferencial, 59cmx32cm, suspensa</t>
  </si>
  <si>
    <t>ACESSÓRIOS DE DEFICIENTES</t>
  </si>
  <si>
    <t xml:space="preserve">         - barra dupla para pia 40,0cm aço inox</t>
  </si>
  <si>
    <t>3.4</t>
  </si>
  <si>
    <t xml:space="preserve">         - chapa para porta em aço inox</t>
  </si>
  <si>
    <t>4.4</t>
  </si>
  <si>
    <t>2.1.8</t>
  </si>
  <si>
    <t xml:space="preserve">Instalações provisórias para mesa atendimento,  trabalho e impressoras </t>
  </si>
  <si>
    <t>Relocação de mobiliario em geral para organização do layout decorrente da evolução das obras</t>
  </si>
  <si>
    <t xml:space="preserve">      - enchimento com cascote de obra</t>
  </si>
  <si>
    <t>Placa fotoluminescente de balisamento de saída, 10X20cm</t>
  </si>
  <si>
    <t>1.13</t>
  </si>
  <si>
    <t>2.5.1</t>
  </si>
  <si>
    <t>2.7</t>
  </si>
  <si>
    <t>2.8</t>
  </si>
  <si>
    <t>3.5</t>
  </si>
  <si>
    <t>3.6</t>
  </si>
  <si>
    <t>3.7</t>
  </si>
  <si>
    <t>3.8</t>
  </si>
  <si>
    <t>3.9</t>
  </si>
  <si>
    <t>INSTALAÇÕES ALARME</t>
  </si>
  <si>
    <t>SUBTOTAL ALARME</t>
  </si>
  <si>
    <t>INSTALAÇÕES DE CFTV</t>
  </si>
  <si>
    <t>SUBTOTAL /CFTV</t>
  </si>
  <si>
    <t>SERVIÇOS COMPLEMENTARES ELÉTRICA/AUTOMAÇÃO/TELEFÔNICO</t>
  </si>
  <si>
    <t>SUBTOTAL SERVIÇOS COMPLEMENTARES</t>
  </si>
  <si>
    <t>5.3</t>
  </si>
  <si>
    <t>XII</t>
  </si>
  <si>
    <t>XIII</t>
  </si>
  <si>
    <t>TOTAL GERAL (I+II+III+IV+V+VI+VII+VIII+IX+X+XI+XII+XIII)</t>
  </si>
  <si>
    <t>Persiana vertical - cor cinza padrão Banrisul</t>
  </si>
  <si>
    <t>vaso sanitario c/asento sanit.completo - linha confort - DECA ou similar</t>
  </si>
  <si>
    <t>caixa de descarga de embutir na alvenaria- ref. Montana ou similar</t>
  </si>
  <si>
    <t>Retirada e descarte</t>
  </si>
  <si>
    <t>2.3.3</t>
  </si>
  <si>
    <t>2.3.4</t>
  </si>
  <si>
    <t xml:space="preserve">    - Acrílica sem emassamento cor Branco fosco  - interna</t>
  </si>
  <si>
    <t xml:space="preserve">    - Acrílica com emassamento cor Branco fosco - interna</t>
  </si>
  <si>
    <t>1. OBJETO: OBRAS CIVIS, INSTALAÇÕES ELÉTRICAS, LÓGICAS E MECÂNICAS PARA A IMPLANTAÇÃO DA AG. MAÇAMBARÁ/RS</t>
  </si>
  <si>
    <t>OBJETO:OBRAS CIVIS, INSTALAÇÕES ELÉTRICAS, LÓGICAS E MECÂNICAS PARA A IMPLANTAÇÃO DA AG. MAÇAMBARÁ/RS</t>
  </si>
  <si>
    <t>Tapumes chapa compensada pintadas  com porta -tranca e chave.</t>
  </si>
  <si>
    <t xml:space="preserve">       - forro de pvc em nivel </t>
  </si>
  <si>
    <t xml:space="preserve">       - porta de abrir  em madeira -completa - PR</t>
  </si>
  <si>
    <t xml:space="preserve">       - portico kit atm para reforma e reinstalação</t>
  </si>
  <si>
    <t xml:space="preserve">       - Testeira para  para reforma e reinstalação</t>
  </si>
  <si>
    <t xml:space="preserve">       - piso tátil</t>
  </si>
  <si>
    <t xml:space="preserve">       - adesivos porta de acesso e vidro fixo</t>
  </si>
  <si>
    <t xml:space="preserve">       - forro em placas com estrutura - completo</t>
  </si>
  <si>
    <t xml:space="preserve">       - forro em placas   125,0 x 62,5cm  com perfis metalicos brancos novo a instalar</t>
  </si>
  <si>
    <t xml:space="preserve">       - PVC em nivel</t>
  </si>
  <si>
    <t xml:space="preserve">       - forro em placas   125,0 x 62,5cm  existente a reinstalar. Perfis de fixação novos a instalar</t>
  </si>
  <si>
    <t xml:space="preserve">      - vidro temperado liso incolor e=10mm -  VT01</t>
  </si>
  <si>
    <t xml:space="preserve">    - Esmalte sobre madeira sintético c/ emassamento  - PM01, PM01', PM02 e PM03</t>
  </si>
  <si>
    <t>Reinstalar com estrutura de sustentação,Testeira T3-265, medindo 265X54X15cm, em chapa galvanizada vazada, com logomarca em acrílico termomoldada. - realizar limpeza, substituição de luminárias e repintura.</t>
  </si>
  <si>
    <t xml:space="preserve">      -  Reinstalar Pórtico BE - ATM  em chapa galvanizada vazada, com logomarca em acrílico -  realizar limpeza, substituição de luminárias e repintura </t>
  </si>
  <si>
    <r>
      <t xml:space="preserve">2. ENDEREÇO DE EXECUÇÃO/ENTREGA: </t>
    </r>
    <r>
      <rPr>
        <sz val="9"/>
        <rFont val="Arial"/>
        <family val="2"/>
      </rPr>
      <t>Rua Otacilio Medeiros de Almeida, 850 - Maçambará/RS</t>
    </r>
  </si>
  <si>
    <r>
      <t xml:space="preserve">3. PRAZO DE EXECUÇÃO/ENTREGA: </t>
    </r>
    <r>
      <rPr>
        <sz val="9"/>
        <rFont val="Arial"/>
        <family val="2"/>
      </rPr>
      <t>90 dias corridos</t>
    </r>
  </si>
  <si>
    <r>
      <t xml:space="preserve">4. HORÁRIO PARA EXECUÇÃO/ENTREGA: </t>
    </r>
    <r>
      <rPr>
        <sz val="9"/>
        <rFont val="Arial"/>
        <family val="2"/>
      </rPr>
      <t>A combinar com a Unidade de Engenharia e com a administração da agencia, atendendo a Legislação Municipal Vigente</t>
    </r>
  </si>
  <si>
    <r>
      <t xml:space="preserve">5. CONDIÇÕES DE PAGAMENTO: </t>
    </r>
    <r>
      <rPr>
        <sz val="9"/>
        <rFont val="Arial"/>
        <family val="2"/>
      </rPr>
      <t>Conforme serviço medido. Após fiscalização e aceite, será efetuado o pagamento à contratada, no 4º dia útil da 2ª semana subseqüente à entrega da nota fiscal/fatura correspondente.</t>
    </r>
  </si>
  <si>
    <r>
      <t xml:space="preserve">6. ANEXOS: </t>
    </r>
    <r>
      <rPr>
        <sz val="9"/>
        <rFont val="Arial"/>
        <family val="2"/>
      </rPr>
      <t>Plantas, detalhamentos e memoriais serão disponibilizados em mídia portátil pela Unidade de Gestão Patrimonial.</t>
    </r>
  </si>
  <si>
    <t xml:space="preserve">A3 SIA - Acessibilidade universal, 15cmx15cm </t>
  </si>
  <si>
    <t>Tanque</t>
  </si>
  <si>
    <t>Divisórias leves</t>
  </si>
  <si>
    <t>1.3.1</t>
  </si>
  <si>
    <t>1.3.2</t>
  </si>
  <si>
    <t>1.3.3</t>
  </si>
  <si>
    <t xml:space="preserve">espelhos prata lapidado 50,0 x 90,0cm </t>
  </si>
  <si>
    <t xml:space="preserve">Mola hidráulica aérea Nº 3 -  DORMA - cor prata - para porta acesso circulação interna
</t>
  </si>
  <si>
    <t xml:space="preserve"> interna de abrir tipo alavanca - 01 folha -  PM01, PM01', PM02 e PM03</t>
  </si>
  <si>
    <t xml:space="preserve">      - Grade de segurança interna - GR01</t>
  </si>
  <si>
    <t>A1- LOGO</t>
  </si>
  <si>
    <t>PP6 - Copa, 52,5cmx14cm, colada</t>
  </si>
  <si>
    <t>torneira  para tanque</t>
  </si>
  <si>
    <t>REDE DE ÁGUA FRIA</t>
  </si>
  <si>
    <t>Tubo de PVC CL15 soldável</t>
  </si>
  <si>
    <t>Joelho PVC CL 15 soldável</t>
  </si>
  <si>
    <t>Joelho soldavel com bucha de latão</t>
  </si>
  <si>
    <t>TÊ PVC  CL 15 soldável</t>
  </si>
  <si>
    <t>Engate Flexível 0,60m</t>
  </si>
  <si>
    <t>REDE DE ESGOTO CLOACAL</t>
  </si>
  <si>
    <t xml:space="preserve">Tubo de PVC  CL8                                        </t>
  </si>
  <si>
    <t xml:space="preserve">       - ø 40 mm</t>
  </si>
  <si>
    <t xml:space="preserve">       - ø 50 mm</t>
  </si>
  <si>
    <t xml:space="preserve">       - ø 100 mm </t>
  </si>
  <si>
    <t>Curva - 90° PVC esgoto - classe 8</t>
  </si>
  <si>
    <t>Curva - 45° PVC esgoto - classe 8</t>
  </si>
  <si>
    <t>Junção simples PVC rígido para esgoto:</t>
  </si>
  <si>
    <t xml:space="preserve">       - ø 100 x 50 mm</t>
  </si>
  <si>
    <t xml:space="preserve">       - ø 50 x 50 mm</t>
  </si>
  <si>
    <t>Tê PVC rígido para esgoto:</t>
  </si>
  <si>
    <t>Terminal de Ventilação ø 50mm</t>
  </si>
  <si>
    <t>Caixa de Gordura 250x172x50mm</t>
  </si>
  <si>
    <t>Caixa sifonada com grelha ø 150 x 150 x 50 mm</t>
  </si>
  <si>
    <t>3.1.2</t>
  </si>
  <si>
    <t>3.1.3</t>
  </si>
  <si>
    <t>3.2.1</t>
  </si>
  <si>
    <t>3.2.2</t>
  </si>
  <si>
    <t>3.2.3</t>
  </si>
  <si>
    <t>3.3.1</t>
  </si>
  <si>
    <t>3.3.2</t>
  </si>
  <si>
    <t>3.3.3</t>
  </si>
  <si>
    <t>3.4.1</t>
  </si>
  <si>
    <t>3.4.2</t>
  </si>
  <si>
    <t>3.5.1</t>
  </si>
  <si>
    <t xml:space="preserve">       - Retirada de tubulação de água embutida com conexões</t>
  </si>
  <si>
    <t xml:space="preserve">        - Retirada de tubulação de esgoto embutida com conexões</t>
  </si>
  <si>
    <t>Retirada para reinstalação ou reaproveitamento</t>
  </si>
  <si>
    <t>2.3.5</t>
  </si>
  <si>
    <t>1.3.4</t>
  </si>
  <si>
    <t>1.3.5</t>
  </si>
  <si>
    <t>1.3.6</t>
  </si>
  <si>
    <t xml:space="preserve">      - esmalte sobre ferro e madeira  sem fundo antiferruginoso  - PE, PFE01, PFE02, e grades: JE01, JE02 e JE03</t>
  </si>
  <si>
    <t xml:space="preserve">    - PVA sem emassamento - tapume e laje de concreto depósito</t>
  </si>
  <si>
    <t>2.3.6</t>
  </si>
  <si>
    <t xml:space="preserve">       - Tampo em inox e balcão da copa</t>
  </si>
  <si>
    <t>ENTRADA DE ENERGIA, DADOS E TELECOMUNICAÇÕES</t>
  </si>
  <si>
    <t>Cabo unipolar flexivel seção 10,0 mm² / 0,6/1kv - livres de halogênio, Alimentador do CD-BK (QGBT)</t>
  </si>
  <si>
    <t>Cabo unipolar flexivel seção 10,0 mm² / 0,6/1kv  livres de halogênio, - Terras do do CD-BK (QGBT)- VERDE</t>
  </si>
  <si>
    <t>Cabo unipolar flexivel seção 25 mm² / 0,6/1kv - livres de halogênio,  Alimentador do  QGBT</t>
  </si>
  <si>
    <t>Cabo unipolar flexivel seção 16 mm² / 0,6/1kv - livres de halogênio,  Alimentador do  QGBT</t>
  </si>
  <si>
    <t>Cabo unipolar flexivel seção 25 mm² / 0,6/1kv - livres de halogênio,Cor preta  Alimentador do Banco Baterias</t>
  </si>
  <si>
    <t>Cabo unipolar flexivel seção 25 mm² / 0,6/1kv - livres de halogênio,  Cor vermelha Alimentador do Banco de Baterias</t>
  </si>
  <si>
    <t>Cabo unipolar flexivel seção 16mm²  - PVC 70º 750V - DPS</t>
  </si>
  <si>
    <t>Eletroduto ferro ø 40mm.</t>
  </si>
  <si>
    <t>Eletroduto PVC ø 50mm.</t>
  </si>
  <si>
    <t>Caixa tipo condulete ø 40mm.</t>
  </si>
  <si>
    <t>1.14</t>
  </si>
  <si>
    <t>Caixa tipo condulete ø 50mm.</t>
  </si>
  <si>
    <t>1.15</t>
  </si>
  <si>
    <t>Caixa de passagem 600x600x600mm com tampa de concreto armado</t>
  </si>
  <si>
    <t>1.16</t>
  </si>
  <si>
    <t>Terminais de pressão para ligação CEP a cabo de cobre flex de #10mm2</t>
  </si>
  <si>
    <t>pç</t>
  </si>
  <si>
    <t>MONTAGEM DOS QUADROS DE DISTRIBUIÇÃO E CABOS ELÉTRICOS:</t>
  </si>
  <si>
    <t>Acessórios para montagem, fixação, identificação dos quadros e componentes.</t>
  </si>
  <si>
    <t>cj</t>
  </si>
  <si>
    <t xml:space="preserve">Disjuntor de proteção para grupo capacitivo de 2,5 KVAr </t>
  </si>
  <si>
    <t>Disjuntores Tripolar</t>
  </si>
  <si>
    <t xml:space="preserve">            - 3x50A - Geral (QGBT)-10KA</t>
  </si>
  <si>
    <t>2.4.2</t>
  </si>
  <si>
    <t>2.4.3</t>
  </si>
  <si>
    <t>Disjuntores Monopolares/mínimo 4,5kA - tipo minidisjuntor-DPS</t>
  </si>
  <si>
    <t xml:space="preserve">            - 25A</t>
  </si>
  <si>
    <t>Banco de Capacitores Trifásico fixo 2,5 kVAr em 380VAC, em caixa ABS com tampa, com dispositivos anti-explosão, disjuntor de proteção e distorção máxima de harmônicas de 3%</t>
  </si>
  <si>
    <t>Disjuntores Monopolares/4,5kA</t>
  </si>
  <si>
    <t>2.7.1</t>
  </si>
  <si>
    <t xml:space="preserve">            - 16A</t>
  </si>
  <si>
    <t>2.7.2</t>
  </si>
  <si>
    <t xml:space="preserve">            - 20A</t>
  </si>
  <si>
    <t>2.7.3</t>
  </si>
  <si>
    <t>Disjuntores Tripolares/4,5kA</t>
  </si>
  <si>
    <t>2.8.1</t>
  </si>
  <si>
    <t xml:space="preserve">            - 32A</t>
  </si>
  <si>
    <t>2.9</t>
  </si>
  <si>
    <t>Dispositivo IDR 2x25A sensibilidade 30mA (bipolar)</t>
  </si>
  <si>
    <t>2.10</t>
  </si>
  <si>
    <t>Dispositivo IDR 4x63A sensibilidade 300mA (tetrapolar)</t>
  </si>
  <si>
    <t>2.11</t>
  </si>
  <si>
    <t>2.12</t>
  </si>
  <si>
    <t>2.13</t>
  </si>
  <si>
    <t>Cordoalha de cobre nú #10mm2 (aterramentos eletrodutos e acessórios de fixação)</t>
  </si>
  <si>
    <t>2.14</t>
  </si>
  <si>
    <t>Caixa de equalização de potenciais (equipotencialização) 30x30x10cm com tampa e barra de cobre de 5mmx3/4"x15cm afixada ao fundo da caixa através de isoladores de epóxi isolação 600V</t>
  </si>
  <si>
    <t>2.15</t>
  </si>
  <si>
    <t>2.16</t>
  </si>
  <si>
    <t>Caixa de inspeção com haste de aterramento de cobre dupla camana de 19mmx2400mm</t>
  </si>
  <si>
    <t>PONTOS DE ILUMINAÇÃO/TOMADAS e AR CONDICIONADO</t>
  </si>
  <si>
    <t>LUMINÁRIA DECORATIVA DE EMBUTIR, REDONDA,  PARA LÂMPADA BULBOLED DE 9W, COM REFLETOR DE ALUMÍNIO E DIFUSOR DE VIDRO
 - Garantia de 02 Anos.</t>
  </si>
  <si>
    <t>LUMINÁRIA DECORATIVA DE SOBREPOR PARA LÂMPADA BULBOLED DE 9W, COM REFLETOR DE ALUMÍNIO E DIFUSOR DE VIDRO
 - Garantia de 02 Anos.</t>
  </si>
  <si>
    <t>LUMINÁRIA TIPO ARANDELA DE SOBREPOR, PARA LÂMPADA BULBOLED DE 9W, COM REFLETOR DE ALUMÍNIO E DIFUSOR DE VIDRO
 - Garantia de 02 Anos.</t>
  </si>
  <si>
    <t xml:space="preserve"> Suporte p/tres blocos com, duas tomadas tipo bloco NBR.20A (azul) , mais um bloco cego</t>
  </si>
  <si>
    <t>Espelho de pvc branco 4x2" (100x50mm)  ou de Alumínio p/ condulete com:</t>
  </si>
  <si>
    <t xml:space="preserve">          - interruptor simples.</t>
  </si>
  <si>
    <t xml:space="preserve">          - interruptor duplo.</t>
  </si>
  <si>
    <t xml:space="preserve">          - tomada 1xP+T 20A/250V NBR 14136 (AZUL) </t>
  </si>
  <si>
    <t>Espelho cego 4x2"/4x4" de pvc branco</t>
  </si>
  <si>
    <t>Caixa embutir parede 100x50x50mm (4x2") Dry Wall</t>
  </si>
  <si>
    <t>3.10</t>
  </si>
  <si>
    <t>Caixa tipo condulete com tampa cega:</t>
  </si>
  <si>
    <t xml:space="preserve">          - ø 20mm.</t>
  </si>
  <si>
    <t xml:space="preserve">          - ø 25mm.</t>
  </si>
  <si>
    <t>3.11</t>
  </si>
  <si>
    <t>Eletroduto de ferro:</t>
  </si>
  <si>
    <t>3.11.1</t>
  </si>
  <si>
    <t>3.11.2</t>
  </si>
  <si>
    <t xml:space="preserve">         - ø 50mm.</t>
  </si>
  <si>
    <t>Eletroduto de PVC:</t>
  </si>
  <si>
    <t>3.12.1</t>
  </si>
  <si>
    <t>3.12.2</t>
  </si>
  <si>
    <t xml:space="preserve">          - ø 32mm.</t>
  </si>
  <si>
    <t>3.13</t>
  </si>
  <si>
    <t>Suporte Dutotec  Ref. DT.66844.10 p/tres blocos com, UMA tomada tipo bloco NBR.20A Ref. DT.99230.00 (AZUL), mais dois blocos cegos Ref. DT 99430.00 ou similar.</t>
  </si>
  <si>
    <t>3.14</t>
  </si>
  <si>
    <t>Suporte Dutotec  Ref. DT.66844.10 p/tres blocos com, DUAS tomadas tipo bloco NBR.20A Ref. DT.99230.00 (AZUL), mais um bloco cego Ref. DT 99430.00 ou similar.</t>
  </si>
  <si>
    <t>3.15</t>
  </si>
  <si>
    <t>Suporte Dutotec  Ref. DT.66844.10 p/tres blocos com, UMA tomada tipo bloco NBR.20A Ref. DT.99230.00 (VERMELHA), mais dois blocos cegos Ref. DT 99430.00 ou similar.</t>
  </si>
  <si>
    <t>3.16</t>
  </si>
  <si>
    <t xml:space="preserve">Caixa embutir parede 100x50x50mm (4x2") </t>
  </si>
  <si>
    <t>3.18</t>
  </si>
  <si>
    <t>3.19</t>
  </si>
  <si>
    <t>3.20</t>
  </si>
  <si>
    <t>3.21</t>
  </si>
  <si>
    <t>Curva 90º Vertical específica de canaleta de aluminio 73x25mm</t>
  </si>
  <si>
    <t>3.22</t>
  </si>
  <si>
    <t>Adaptador 2x3/4"  específica de canaleta de aluminio 73x25mm</t>
  </si>
  <si>
    <t>3.23</t>
  </si>
  <si>
    <t>Eletrocalha lisa 150x75mm , c/ 2 septo divisor ( 3 Partições de 100mmx75mm + 50mmx75mm + 50x75mm)</t>
  </si>
  <si>
    <t>3.24</t>
  </si>
  <si>
    <t>Tampa para eletrocalha 150mm</t>
  </si>
  <si>
    <t>3.25</t>
  </si>
  <si>
    <t>Eletrocalha lisa 150x75mm , s/ septo divisor</t>
  </si>
  <si>
    <t>3.26</t>
  </si>
  <si>
    <t xml:space="preserve">Suporte suspensão para eletrocalha 150x75mm </t>
  </si>
  <si>
    <t>3.27</t>
  </si>
  <si>
    <t>Curva horizontal para eletrocalha 150x75mm</t>
  </si>
  <si>
    <t>3.28</t>
  </si>
  <si>
    <t>Tê para eletrocalha 150x75mm</t>
  </si>
  <si>
    <t>3.29</t>
  </si>
  <si>
    <t>Acoplamento para painel de eletrocalha 150x75mm</t>
  </si>
  <si>
    <t>3.30</t>
  </si>
  <si>
    <t>Acessorios para eletrocalha 150 x 75mm</t>
  </si>
  <si>
    <t>3.31</t>
  </si>
  <si>
    <t>Perfilado 38x38mm chapa 14</t>
  </si>
  <si>
    <t>3.32</t>
  </si>
  <si>
    <t>Suporte longo p/perfilado 38x38mm</t>
  </si>
  <si>
    <t>3.33</t>
  </si>
  <si>
    <t>Vergalhão de 1/4" de sustentação de perfilados e eletrocalhas</t>
  </si>
  <si>
    <t>3.34</t>
  </si>
  <si>
    <t>Base c/ 4 furos fixação externa p/perfilado 38x38mm</t>
  </si>
  <si>
    <t xml:space="preserve"> un</t>
  </si>
  <si>
    <t>3.35</t>
  </si>
  <si>
    <t xml:space="preserve">Emendas Internas ("I", "L") para perfilado 38x38mm  </t>
  </si>
  <si>
    <t>3.36</t>
  </si>
  <si>
    <t>Conjunto Plugs Macho/Femea 2P+T 10A/250V NBR 14136  (ligação luminária)</t>
  </si>
  <si>
    <t>3.37</t>
  </si>
  <si>
    <t>Derivação lateral p/ eletroduto</t>
  </si>
  <si>
    <t>3.38</t>
  </si>
  <si>
    <t>Parafusos, porcas e arruelas para perfilados/eletrocalha</t>
  </si>
  <si>
    <t>3.39</t>
  </si>
  <si>
    <t>Chumbador rosca interna 1/4"</t>
  </si>
  <si>
    <t>3.40</t>
  </si>
  <si>
    <t>Timer p/  iluminação externa</t>
  </si>
  <si>
    <t>3.41</t>
  </si>
  <si>
    <t>Mini Contactora Tripolar WEG, Siemens ou similar 20 A (Cash-Timer)</t>
  </si>
  <si>
    <t>3.42</t>
  </si>
  <si>
    <t>Cabo tipo PP 3x1,5mm² - Ligação das luminárias.</t>
  </si>
  <si>
    <t>3.43</t>
  </si>
  <si>
    <t>Plug Macho novo padrão - ligação luminárias</t>
  </si>
  <si>
    <t>3.44</t>
  </si>
  <si>
    <t>Tomada Fêmea (para plugue)  novo padrão - ligação luminárias</t>
  </si>
  <si>
    <t>3.45</t>
  </si>
  <si>
    <t>Sensor de presença omnidirecional  c/retardo 10 min, 220V/127V, 250VA</t>
  </si>
  <si>
    <t>3.46</t>
  </si>
  <si>
    <t>3.47</t>
  </si>
  <si>
    <t>Cabo unipolar seção 10 mm² -NÚ (Aterramento)</t>
  </si>
  <si>
    <t>INSTALAÇÕES DE ILUMINAÇÃO DE EMERGÊNCIA</t>
  </si>
  <si>
    <t>Bloco Autonomo de emergência 80 LEDs Alto-brilho c/bateria p/4horas sem indicação de saída</t>
  </si>
  <si>
    <t xml:space="preserve">Bloco Autonomo de emergência 80 LEDs Alto-brilho c/bateria p/4horas com SETA INDICADORA DE SAIDA </t>
  </si>
  <si>
    <t xml:space="preserve">Bloco Autonomo de emergência 80 LEDs Alto-brilho c/bateria p/4horas com  INDICAção:  SAIDA </t>
  </si>
  <si>
    <t>Bloco Autonomo de emergência 80 LEDs Alto-brilho c/bateria p/4horas com indicador de SAIDA EMERGÊNCIA</t>
  </si>
  <si>
    <t>Módulo Autonomo de emergência com 2 faroletes de 32 LEDs cada, c/bateria p/mais de 32 horas c/ suporte metalico p/ fixação</t>
  </si>
  <si>
    <t>3.17</t>
  </si>
  <si>
    <t>INSTALAÇÕES ELÉTRICAS</t>
  </si>
  <si>
    <t>Disjuntor monopolar/4,5kA.</t>
  </si>
  <si>
    <t xml:space="preserve">        -1x16A - (CD-ESTAB)</t>
  </si>
  <si>
    <t xml:space="preserve">        -1x20A - (CD-ESTAB)</t>
  </si>
  <si>
    <t xml:space="preserve">Dispositivo IDR 25A sensibilidade 30mA </t>
  </si>
  <si>
    <t>Eletroduto ferro diametro 20 mm (3/4")</t>
  </si>
  <si>
    <t>Eletroduto ferro diametro 50 mm (2")</t>
  </si>
  <si>
    <t>Caixa de passagem c/ tampa cega tipo condulete diam 20mm(3/4")</t>
  </si>
  <si>
    <t>Caixa de passagem c/ tampa cega tipo condulete diam 60mm (2")</t>
  </si>
  <si>
    <t>Adaptador para canaleta 73x25mm - 3x1</t>
  </si>
  <si>
    <t>Chave reversora 40A. com 04 câmaras</t>
  </si>
  <si>
    <t>1.17</t>
  </si>
  <si>
    <t>Centro de Distribuição tipo Quadro de Comando para Caixa p/ reversora - GSP.2</t>
  </si>
  <si>
    <t>1.18</t>
  </si>
  <si>
    <t>1.19</t>
  </si>
  <si>
    <t>Canaleta aluminio Dutotec 73x45  c/ tampa de encaixe - Pintura eletrostática branca ou equivalente</t>
  </si>
  <si>
    <t>1.20</t>
  </si>
  <si>
    <t>Caixa derivação 100x100mm tipo X  p/Canaleta de Alumínio de 73x25mm</t>
  </si>
  <si>
    <t>1.21</t>
  </si>
  <si>
    <t>Caixa derivação 100x100mm tipo X  p/Canaleta de Alumínio de 73x45mm</t>
  </si>
  <si>
    <t>1.22</t>
  </si>
  <si>
    <t>Curva 90 graus  p/Canaleta de Alumínio de 73x25mm</t>
  </si>
  <si>
    <t>1.23</t>
  </si>
  <si>
    <t>Curva 90 graus  p/Canaleta de Alumínio de 73x45mm</t>
  </si>
  <si>
    <t>1.24</t>
  </si>
  <si>
    <t>Acessório tipo flange p/ conexão CD/Eletrocalha e aluminio</t>
  </si>
  <si>
    <t>1.25</t>
  </si>
  <si>
    <t>Acessório p/ conexão eletroduto/canaleta de aluminio</t>
  </si>
  <si>
    <t>1.26</t>
  </si>
  <si>
    <t>1.27</t>
  </si>
  <si>
    <t>1.28</t>
  </si>
  <si>
    <t xml:space="preserve"> Plug novo padrão brasileiro</t>
  </si>
  <si>
    <t>1.29</t>
  </si>
  <si>
    <t xml:space="preserve"> Cabo tipo PP 3x2,5mm2</t>
  </si>
  <si>
    <t>1.30</t>
  </si>
  <si>
    <t>Plug adaptador p/tomada padrão brasileiro</t>
  </si>
  <si>
    <t>PONTOS PARA A TRANSMISSÃO DE DADOS:</t>
  </si>
  <si>
    <t>Suporte Ref. DT.66844.10 p/tres blocos com, UM bloco c/RJ.45 Cat.5e  Ref. DT.99530.00, mais dois blocos cegos Ref. DT 99430.00 ou similar.</t>
  </si>
  <si>
    <t>Suporte Ref. DT.63450.10 com DOIS bloco c/RJ.45 Cat.5e  Ref. DT.99530.00, mais DOIS BLOCOS DE TOMADAS, COM DUAS    Ref. DT 99230.15 (PRETA) OU similar.</t>
  </si>
  <si>
    <t>Caixa de passagem c/ tampa cega tipo condulete diam 25mm</t>
  </si>
  <si>
    <t>Patch Panel 24 portas com RJ-45 Cat 5e  p/ Rack 19" (Cab. Estruturado - LÓGICA)</t>
  </si>
  <si>
    <t>Abraçadeiras de Velcro 16mm Hellerman ou similar para amarração cabos e patch-cords (20 unidades)</t>
  </si>
  <si>
    <t>Adapter Cable 2,5m, CAT.5e , (Estações de Trabalho, Impr, ATMs) - Cor Azul com Cover (estações de trabalho)</t>
  </si>
  <si>
    <t>Régua de 1Ux19"  com 8 tomadas 2P+T em ângulo de 45º  p/ Rack</t>
  </si>
  <si>
    <t>Bloco de inserção engate rápido M10 com bastidor completo</t>
  </si>
  <si>
    <t>Plug (macho) RJ45 cat. 5e para sistema de alarme com conectorização/teste</t>
  </si>
  <si>
    <t>Guia de cabos 1 U para racks de 19" instalado (organizador horizontal)</t>
  </si>
  <si>
    <t>Patch-cord com dois conectores RJ45-cat. 5e nas duas pontas, certificado, para interligação entre rack do Banco e caixa QDS/RDY/MDR</t>
  </si>
  <si>
    <t>2.17</t>
  </si>
  <si>
    <t>Certificação de pontos RJ45-cat. 5e</t>
  </si>
  <si>
    <t>1.6.1</t>
  </si>
  <si>
    <t>1.6.2</t>
  </si>
  <si>
    <t xml:space="preserve">Cabo tipo CTP-APL 50-20 pares </t>
  </si>
  <si>
    <t xml:space="preserve">Cabo tipo CIT 50-20 pares </t>
  </si>
  <si>
    <t>Cabo CIT 50-10 pares</t>
  </si>
  <si>
    <t>Cabo CIT 50-5 pares (Alarme)</t>
  </si>
  <si>
    <t>Voice Panel 50 portas com RJ-45 Cat 3 p/ Rack 19" (Rack - RAMAIS)</t>
  </si>
  <si>
    <t>Acessórios internos p/ montagem DG´s</t>
  </si>
  <si>
    <t>Bloco de inserção engate rápido com corte M10 LSA Plus com bastidor completo</t>
  </si>
  <si>
    <t>Barra de terra  para Bloco M10</t>
  </si>
  <si>
    <t xml:space="preserve">Bloco de proteção para centelhadores tripolares a gás 10 pares </t>
  </si>
  <si>
    <t>DG - N.º3 (400x400x130mm) - de Sobrepor com barra de terra, fixações, acessórios  internos p/ montagem</t>
  </si>
  <si>
    <t>Patch Cord 2,5m (Cor Verde Estações de Trabalho)-cat.5e</t>
  </si>
  <si>
    <t>Patch Cord 1,0m (Rack) - Cor Verde-cat.5e</t>
  </si>
  <si>
    <t>INFRA-ESTRUTURA NECESSÁRIA PARA ESPERAS ALARME:</t>
  </si>
  <si>
    <t xml:space="preserve"> Quadro de comando de Sobrepor para  Central de Alarme - 600x480x220mm tipo CS</t>
  </si>
  <si>
    <t>Caixa Plástica de Sobrepor c/tampa de 400x300x200mm tipo CPS (para Módulo de Rede do Alarme)</t>
  </si>
  <si>
    <t>Eletroduto ferro ø 25mm(1").</t>
  </si>
  <si>
    <t>Eletroduto ferro ø 32mm(1.1/4").</t>
  </si>
  <si>
    <t>Caixa passagem condulete ø 25 mm c/tampa cega.</t>
  </si>
  <si>
    <t>Canaleta aluminio Dutotec 73x25  c/ tampa de encaixe - Pintura eletrostática branca ou equivalente</t>
  </si>
  <si>
    <t xml:space="preserve"> Suporte p/tres blocos com, duas tomadas tipo bloco NBR.20A (preta), mais um bloco cego</t>
  </si>
  <si>
    <t>Cabo CIT 50-5 pares (Entrada Linhas)</t>
  </si>
  <si>
    <t>Arame Galvanizado n.º16</t>
  </si>
  <si>
    <t>kg</t>
  </si>
  <si>
    <t>INFRA-ESTRUTURA NECESSÁRIA PARA CFTV:</t>
  </si>
  <si>
    <t>Canaleta tipo tubo Metalon  50x50mm - pintura eletrostática Branca com suporte para fixação ao teto e acabamento de fechamento do tubo (plástico branco) na outra extremidade  com suporte de fixação da câmera</t>
  </si>
  <si>
    <t>Rack tamanho 12U x 19" x 600mm - Completo - Grau de proteção IP 20, com uma bandeja, fechaduras em todas as aberturas, porta frontal e teto em aço cego e laterais com aletas para ventilação, conforme memorial descritivo ITEM 4.1</t>
  </si>
  <si>
    <t>Patch Panel 24 portas p/ Rack 19" categoria 6</t>
  </si>
  <si>
    <t xml:space="preserve">Guia/Organizador de cabos para RACK 19" </t>
  </si>
  <si>
    <t>Cabo UTP cat. 6 (Isolamento LSZH)</t>
  </si>
  <si>
    <t>Patch Cord cat. 6 comprimento 1,0 m - Vermelho</t>
  </si>
  <si>
    <t>Conector RJ45 macho cat. 6</t>
  </si>
  <si>
    <t>Certificação de pontos RJ45-cat. 6</t>
  </si>
  <si>
    <t>Asbuilts das Instalações Elet./Log./Telf./alarme</t>
  </si>
  <si>
    <t>Verificação e certificação final das instalações - chek list</t>
  </si>
  <si>
    <t>Desmontagem de tubulações, eletrocalhas e perfilados</t>
  </si>
  <si>
    <t xml:space="preserve">         - PM 03 - 70cmx210cm - 01 folha - abrir </t>
  </si>
  <si>
    <t>1.</t>
  </si>
  <si>
    <t>Sistema de Ar Condicionado e Exaustão</t>
  </si>
  <si>
    <t>1.1.</t>
  </si>
  <si>
    <t>Rede Frigorígena, Drenos e  Acessórios</t>
  </si>
  <si>
    <t>Tubo e acessórios Ø 1/4" em cobre flexível espessura de parede de 0.79mm.</t>
  </si>
  <si>
    <t>Tubo e acessórios Ø 3/8" em cobre flexível espessura de parede de 0.79mm.</t>
  </si>
  <si>
    <t>Tubo e acessórios Ø 5/8" em cobre flexível espessura de parede de 0.79mm.</t>
  </si>
  <si>
    <t>1.1.4</t>
  </si>
  <si>
    <t>Tubo e acessórios Ø 3/4" em cobre flexível espessura de parede de 0.79mm.</t>
  </si>
  <si>
    <t>1.1.5</t>
  </si>
  <si>
    <t xml:space="preserve">Isolamento térmico para linhas de gás em espuma elastomérica Ø 1/4" </t>
  </si>
  <si>
    <t>1.1.6</t>
  </si>
  <si>
    <t xml:space="preserve">Isolamento térmico para linhas de gás em espuma elastomérica Ø 3/8" </t>
  </si>
  <si>
    <t>1.1.7</t>
  </si>
  <si>
    <t xml:space="preserve">Isolamento térmico para linhas de gás em espuma elastomérica Ø 5/8" </t>
  </si>
  <si>
    <t>1.1.8</t>
  </si>
  <si>
    <t xml:space="preserve">Isolamento térmico para linhas de gás em espuma elastomérica Ø 3/4" </t>
  </si>
  <si>
    <t>1.1.9</t>
  </si>
  <si>
    <t>Ligação dos drenos dos condicionadores aos pontos de ralo</t>
  </si>
  <si>
    <t>1.1.10</t>
  </si>
  <si>
    <t xml:space="preserve">Acessórios diversos (suportes, pinos roscados, parafusos, abraçadeiras, etc) para instalação e montagem </t>
  </si>
  <si>
    <t>vb</t>
  </si>
  <si>
    <t>1.2.</t>
  </si>
  <si>
    <t>Interligações Elétricas e de Comando</t>
  </si>
  <si>
    <t>Cabo PIRASTIC FLEX ANTIFLAM 750V - 1.5 mm²</t>
  </si>
  <si>
    <t>Cabo PIRASTIC FLEX ANTIFLAM 750V - 2.5 mm²</t>
  </si>
  <si>
    <t>Acessórios diversos (cabos, borneira, contatoras, conduletes) para instalação e montagem</t>
  </si>
  <si>
    <t>1.3.</t>
  </si>
  <si>
    <t>Sistemas de Distribuição de Ar</t>
  </si>
  <si>
    <t>Duto em chapa aço galvanizado # 26 com acessórios</t>
  </si>
  <si>
    <t>Duto em chapa aço galvanizado # 24 com acessórios</t>
  </si>
  <si>
    <t>Veneziana de tomada de ar externo, 30x15cm palheta fixa</t>
  </si>
  <si>
    <t>Veneziana de descargade ar externo, 15x15cm palheta fixa</t>
  </si>
  <si>
    <t>Veneziana indevassável em alumínio, com dupla moldura, 500x300mm.</t>
  </si>
  <si>
    <t xml:space="preserve">Acessórios diversos (suportes, pinos roscados, parafusos, abraçadeiras, fita adesiva, etc) para instalação e montagem </t>
  </si>
  <si>
    <t>1.4.</t>
  </si>
  <si>
    <t>Equipamentos de Ar Condicionado e de Ventilação</t>
  </si>
  <si>
    <t>1.4.1</t>
  </si>
  <si>
    <t>Condicionador de ar tipo Split System 18.000 Btu/h, Quente/ frio, evaporadora tipo piso/teto, condensadora com descarga na horizontal, 220V/1Ph -</t>
  </si>
  <si>
    <t>1.4.2</t>
  </si>
  <si>
    <t>Condicionador de ar tipo Split System 24.000 Btu/h, Quente/ frio, evaporadora tipo piso/teto, condensadora com descarga na horizontal, 220V/1Ph -</t>
  </si>
  <si>
    <t>1.4.3</t>
  </si>
  <si>
    <t>Condicionador de ar tipo Split System 9.000 Btu/h, Quente/ frio, evaporadora tipo high wall, condensadora com descarga na horizontal, 220V/1Ph, inverter</t>
  </si>
  <si>
    <t>1.4.4</t>
  </si>
  <si>
    <t>1.4.5</t>
  </si>
  <si>
    <t>1.4.6</t>
  </si>
  <si>
    <t>1.4.7</t>
  </si>
  <si>
    <t>Limpeza e revisão da unidade condicionadora existente a ser reaproveitada (36.000 BTU/h - piso/teto)</t>
  </si>
  <si>
    <t>pelicula autoadesiva  na vidraçaria da fachada</t>
  </si>
  <si>
    <t>lavatório com coluna suspensa pequeno - linha vogue plus - DECA ou similar</t>
  </si>
  <si>
    <t>2.3.7</t>
  </si>
  <si>
    <t>2.3.8</t>
  </si>
  <si>
    <t>2.3.9</t>
  </si>
  <si>
    <t>2.3.10</t>
  </si>
  <si>
    <t xml:space="preserve">       - vaso sanitário existente com caixa acoplada</t>
  </si>
  <si>
    <t xml:space="preserve">       - torneira de parede copa</t>
  </si>
  <si>
    <t xml:space="preserve">       - espelhos sanitários</t>
  </si>
  <si>
    <t xml:space="preserve">       - acessórios sanitários: papeleira, porta papel toalha, saboneteira</t>
  </si>
  <si>
    <t xml:space="preserve">       - barras de 80cm ( bacia sanitários) e barra 40cm  ( porta sanitario adaptado)</t>
  </si>
  <si>
    <t xml:space="preserve">       - barra acessivel da pia </t>
  </si>
  <si>
    <t>5.1.1</t>
  </si>
  <si>
    <t>5.1.2</t>
  </si>
  <si>
    <t>5.1.3</t>
  </si>
  <si>
    <t>5.1.4</t>
  </si>
  <si>
    <t>5.1.8</t>
  </si>
  <si>
    <t>5.1.9</t>
  </si>
  <si>
    <t>5.1.10</t>
  </si>
  <si>
    <t>7.1.1</t>
  </si>
  <si>
    <t>7.1.2</t>
  </si>
  <si>
    <t>7.1.3</t>
  </si>
  <si>
    <t>7.2.1</t>
  </si>
  <si>
    <t>7.3.1</t>
  </si>
  <si>
    <t>7.4.1</t>
  </si>
  <si>
    <t>9.2</t>
  </si>
  <si>
    <t>9.3</t>
  </si>
  <si>
    <t>9.4</t>
  </si>
  <si>
    <t>9.5</t>
  </si>
  <si>
    <t xml:space="preserve">         - barra 70,00cm  aço inox</t>
  </si>
  <si>
    <t>Passa objetos de acrílico - existente/ reaproveitar</t>
  </si>
  <si>
    <t xml:space="preserve">     - ceramica idem existente/ complementar</t>
  </si>
  <si>
    <t xml:space="preserve">     - cimentado anti derrapante a executar</t>
  </si>
  <si>
    <t xml:space="preserve">soleira em basalto tear polido </t>
  </si>
  <si>
    <t xml:space="preserve">       - divisor de sigilo em painel BP Plus existente/reinstalar</t>
  </si>
  <si>
    <t xml:space="preserve">       - painel BP Plus padrão idem existente a instalar</t>
  </si>
  <si>
    <t xml:space="preserve">       - janela existente -completa - JR</t>
  </si>
  <si>
    <t xml:space="preserve">  - tela otis para fechamento janelas - JE01 e JE02 </t>
  </si>
  <si>
    <t>Cabo unipolar flexivel seção 25 mm² / 750V antichama - livres de halogênio,  Alimentador do  QGBT</t>
  </si>
  <si>
    <t>Cabo unipolar flexivel seção 16mm² / 750V - livres de halogênio, antichama</t>
  </si>
  <si>
    <t>Eletroduto PVC ø 32mm.</t>
  </si>
  <si>
    <t>Caixa tipo condulete ø 25mm (1").</t>
  </si>
  <si>
    <t>Conector pasra fuso fendido 25mm2</t>
  </si>
  <si>
    <t>Conector pasra fuso fendido 16mm2</t>
  </si>
  <si>
    <t>Caixa de passagem 200x200x100mm de aço, com tampa parafusável, pintada com duas demãos de tinta esmalte sintético após instaladas</t>
  </si>
  <si>
    <t xml:space="preserve">    -800x550x150mm, com barramento DIN de FNT para 100 A/ 18kA, com barramentos secundários para 100A , placa de montagem - Completo - CD-ESTAB</t>
  </si>
  <si>
    <t>2.7.4</t>
  </si>
  <si>
    <t>Luminária de embutir ou sobrepor em forro modular e gesso, para 2 lâmpadas fluorescentes tubulares tecnologia T8 de 2x32 W, para forros de 1,25m, com corpo em chapa de aço tratada SAE 1010/1020, laminada a frio, com espessura mínima de 0,6mm. Pintura a pó por processo eletrostático tipo epóxi/poliéster na cor branca. Cabeceira em aço com 0,6mm de espessura mínima. Refletor parabólico e  aletas parabólicas, ambas em alumínio anodizado brilhante de altíssima pureza (99,85%), com espessura mínima de 0,3mm. Soquetes tipo push-in G-5 de engate rápido, rotor de segurança em policarbonato e contatos em bronze fosforoso. Dimensões mínimas externas da luminária de 63mm de altura, 244mm de largura. Curva luminotécnica que alcance no mínimo 400cd/1000 lúmens, com fator de utilização máximo de 0,72, considerando um ambiente com k igual a 5 e relação de refletância teto, parede e piso igual a 70%, 50% e 10%, respectivamente. Rendimento mínimo de 72%. Referência: INTRAL ou equivalente técnico, completa, com duas lâmpadas de fluorescentes T8 de 32W, Fluxo luminoso mínimo de 2600 Lúmens para cada lâmpada, branco neutro, completa com reator eletrônico 2x32W, distorção harmônica e fator de potência conforme memorial descritivo,  Intral, Lumicenter ou equivalente técnico</t>
  </si>
  <si>
    <t>Luminária de embutir ou sobrepor em forro modular e gesso, para 2 lâmpadas fluorescentes tubulares tecnologia T8 de 2x16W, para forros de 62,5cm, com corpo em chapa de aço tratada SAE 1010/1020, laminada a frio, com espessura mínima de 0,6mm. Pintura a pó por processo eletrostático tipo epóxi/poliéster na cor branca. Cabeceira em aço com 0,6mm de espessura mínima. Refletor parabólico e  aletas parabólicas, ambas em alumínio anodizado brilhante de altíssima pureza (99,85%), com espessura mínima de 0,3mm. Soquetes tipo push-in G-5 de engate rápido, rotor de segurança em policarbonato e contatos em bronze fosforoso. Dimensões mínimas externas da luminária de 63mm de altura, 244mm de largura. Curva luminotécnica que alcance no mínimo 400cd/1000 lúmens, com fator de utilização máximo de 0,72, considerando um ambiente com k igual a 5 e relação de refletância teto, parede e piso igual a 70%, 50% e 10%, respectivamente. Rendimento mínimo de 72%. Referência: Luminária completa tecnologia T8 de 2x16W, Fluxo luminoso mínimo de 1300 Lúmens por lâmpada , branco neutro, completa com reator eletrônico 2x16W, distorção harmônica e fator de potência conforme memorial descritivo,  Intral, Lumicenter ou equivalente técnico</t>
  </si>
  <si>
    <t>3.8.1</t>
  </si>
  <si>
    <t>3.8.2</t>
  </si>
  <si>
    <t>3.8.3</t>
  </si>
  <si>
    <t>3.13.1</t>
  </si>
  <si>
    <t>3.13.2</t>
  </si>
  <si>
    <t>Canaleta aluminio 73x25 c/ tampa de encaixe - Branca</t>
  </si>
  <si>
    <t>4.5</t>
  </si>
  <si>
    <t>4.6</t>
  </si>
  <si>
    <t>Supressores para transientes DPS  1F 40kA + N 100 kA Nominais, Classe I, base com engate em trilho 4 polos plugáveis (MEDIÇÃO)</t>
  </si>
  <si>
    <t>Supressores para transientes DPS  1F 25kA + N 40 kA Nominais, Classe I, base com engate em trilho 4 polos plugáveis (QGBT)</t>
  </si>
  <si>
    <t>Cabo unipolar #2,5mm² flexível HF (Não Halogenado), 70°C  450/750V livres de halogênio</t>
  </si>
  <si>
    <t>Cabo unipolar #4,0mm² flexível HF (Não Halogenado), 70°C  450/750V livres de halogênio</t>
  </si>
  <si>
    <t xml:space="preserve">Sirene eletronica áudio/estrobo interna para sanitário PPNE com fonte de alimentação por Bateria </t>
  </si>
  <si>
    <t>Acionador fixo de alarme para sanitário PPNE tipo botoeira soco com retenção e botão reset. Alimentação por bateria</t>
  </si>
  <si>
    <t>Caixa de alumínio 100X100mm para instalação embutida</t>
  </si>
  <si>
    <t>Porta Equipamentos de sobrepor às canaletas de 73mm de largura, marca:  Dutotec  p/tres blocos com, DUAS tomadas tipo bloco NBR.20A Ref. DT.99230.00 (PRETA), mais um bloco cego Ref. DT 99430.00 ou similar.</t>
  </si>
  <si>
    <t xml:space="preserve">TimerSubsittuição de Timers Coel </t>
  </si>
  <si>
    <t>1.31</t>
  </si>
  <si>
    <t>Adapter Cable 4,0m, CAT.5e , (Estações de Trabalho, Impr, ATMs) - Cor Azul com Cover (estações de trabalho)</t>
  </si>
  <si>
    <t>2.18</t>
  </si>
  <si>
    <t>2.19</t>
  </si>
  <si>
    <t>2.20</t>
  </si>
  <si>
    <t>2.21</t>
  </si>
  <si>
    <t xml:space="preserve">Canaleta (Duto)  de PVC RD 70mm de piso, parte superior abauloada, Hellermann ou equivalente técnico, Material: PVC rígido, de alto impacto e auto-extinguível
Temperatura de trabalho: 85ºC. </t>
  </si>
  <si>
    <t>2.22</t>
  </si>
  <si>
    <t>Tomada (fêmea)  RJ45-cat. 5e para instalação em Suporte Dutotec</t>
  </si>
  <si>
    <t>2.23</t>
  </si>
  <si>
    <t xml:space="preserve">Cabo UTP 4 Pares 24 awg LSZH (Não Halogenado)  Cat.5e </t>
  </si>
  <si>
    <t>Rack padrão 19" tipo gabinete fechado, porta acrílico com chave, próprio para cabeamento estruturado de 24 Us, profundidade 560mm (Cabeamento Horizontal) fixado na paede a 0,40m do piso, com três bandejas e com kit de ventilação forçada composta d 2 ventiladores (RACK DO BANCO)</t>
  </si>
  <si>
    <t>Caixa passagem condulete ø 32 mm c/tampa cega.</t>
  </si>
  <si>
    <t>Suporte Ref. DT.66844.10 p/tres blocos com UM bloco c/furo central Ref. DT.99530.00, mais DOIS blocos cegos Ref. DT 99430.00 ou similar (Pontos Alarme Máscara e Paredes).</t>
  </si>
  <si>
    <t>Canaleta aluminio 73x25 c/ tampa de encaixe - Branca, com acessórios</t>
  </si>
  <si>
    <t>Desmontagem DE LUMINÁRIAS  e descarte adequado de  lâmpadas com a expedição de laudo/certificado de descarte</t>
  </si>
  <si>
    <t>Extintor de incêndio  AP- agua pressurizada 10l - com placas de identificação - existente/ reinstalar</t>
  </si>
  <si>
    <t>3.12</t>
  </si>
  <si>
    <t>3.12.3</t>
  </si>
  <si>
    <t>1.31.1</t>
  </si>
  <si>
    <t>1.31.2</t>
  </si>
  <si>
    <t>1.31.3</t>
  </si>
  <si>
    <t>1.31.4</t>
  </si>
  <si>
    <t>1.31.5</t>
  </si>
  <si>
    <t xml:space="preserve">       - piso ceramico e rodapé </t>
  </si>
  <si>
    <t>Porta Giratoria Cilindrica 800mm  - retirada para  reinstalação conforme novo lay out</t>
  </si>
  <si>
    <t xml:space="preserve">     - ø 20mm</t>
  </si>
  <si>
    <t xml:space="preserve">     - ø 20mm x 1/2"</t>
  </si>
  <si>
    <t>Luva PVC  CL 15 soldável</t>
  </si>
  <si>
    <t>Tampão (Plug) 1/2"</t>
  </si>
  <si>
    <t xml:space="preserve">       - ø 100 mm</t>
  </si>
  <si>
    <t xml:space="preserve">       - ø 100 x 100 mm</t>
  </si>
  <si>
    <t xml:space="preserve">       - painel BP Plus existente/ retirar/adaptar / reinstalar</t>
  </si>
  <si>
    <t xml:space="preserve">       - portas divisória tipo PB Plus padrão idem existente a instalar c/ferragem completa tipo alavanca</t>
  </si>
  <si>
    <t xml:space="preserve">         - esquadria aluminio anodizado  com grade - completa com vidro-  idem existente a instalar</t>
  </si>
  <si>
    <t xml:space="preserve">         - esquadria aluminio anodizado  com grade - completa com vidro - existente/retirar/adequar/reinstalar conforme novo lay out</t>
  </si>
  <si>
    <t xml:space="preserve">         - esquadria aluminio anodizado  sem grade - completa com vidro-  idem existente a instalar</t>
  </si>
  <si>
    <t xml:space="preserve">         - esquadria aluminio anodizado  sem grade - completa com vidro- existente/retirar/adequar/reinstalar conforme novo lay out</t>
  </si>
  <si>
    <t xml:space="preserve">         - porta em aluminio anodizado cor idem existente completa  com vidro 100x210 -  abrir </t>
  </si>
  <si>
    <t>Unidade ventiladora centrífugo (sirocco), simples aspiração, com caixa plenum equipada com filtro de ar classe G-4, com as seguintes características: 220V/1Ph, 400m³/h, 5 mmca  -com timer e contactora para acionamento-  ver especificações no projeto</t>
  </si>
  <si>
    <t>Exaustor axial com pás de passo fixo, com as seguintes características: 220V/1Ph, 1000m³/h, 1 mmca -com termostato IMIT para acionamento- ver especificações no projeto</t>
  </si>
  <si>
    <t>1.4.8</t>
  </si>
  <si>
    <t>PGDM - Desmontagem e montagem da PGDM, remanejo dentro da ag.
Obs: montagem e desmontagem serão executadas na mesma data. Banrisul Ag. Maçambará.</t>
  </si>
  <si>
    <t xml:space="preserve">Quadro metálico de SOBREPOR  com tampa articulada por dobradiças, em chapa de aço e pintura a pó cor cinza RAL 7032, com fecho rápido, aterramento na caixa e porta, com espaço p/disjuntor geral, disjuntores parciais caixa moldada, barramentos de cobre eletrolítico paralelos trifásicos para fases recobertos de material isolante termocontrátil mais neutro e proteção, para no mínimo 16 disjuntores, do tipo da marca Cemar, tipo QDETG-UX ou Metalúrgica Atlanta (CD-BK) </t>
  </si>
  <si>
    <t>Patch Cord, CAT.5e,  1,0m (Lógica) - Cor Azul</t>
  </si>
  <si>
    <t>Quadro metálico de SOBREPOR  com tampa e contra-tampa articuladas por dobradiças,  em chapa de aço e pintura a pó cor cinza RAL 7032, com fecho rápido, aterramento na caixa e porta, porta-documentos A4 na parte interna da tampa e plaquetas de acrílico com o número dos circuitos, com espaço p/disjuntor geral, disjuntores parciais caixa moldada, barramentos de cobre eletrolítico paralelos trifásicos para fases recobertos de material isolante termocontrátil mais neutro e proteção, capacidade de correntes mín 3 A/mm2), nas dimensões:</t>
  </si>
  <si>
    <t>Desmontagem de quadro bipartido e remontagem como QGBT atrás da máscara dos caixas</t>
  </si>
  <si>
    <t xml:space="preserve">            - 3x32A - NBK- reaproveitar</t>
  </si>
  <si>
    <t xml:space="preserve">            - 3x32A - GERAL NBK -reaproveitar</t>
  </si>
  <si>
    <t xml:space="preserve">            - 16A - reaproveitamento de disjuntores existentes</t>
  </si>
  <si>
    <t>Desmontagem e remontagem de luminária 2 x 32W existente no local, com a substituição das duas lâmpadas fluorescentes de 32W e limpeza do conjunto óptico da luminária</t>
  </si>
  <si>
    <t>Reaproveitamento de Canaleta aluminio 73x25  c/ tampa de encaixe - Branca</t>
  </si>
  <si>
    <t>Retirada e reinstalação de Módulo Autonomo de emergência com 2 faroletes de 32 LEDs cada, c/bateria p/mais de 32 horas c/ suporte metalico p/ fixação (utilizar os dois módulos existentes na agência)</t>
  </si>
  <si>
    <t>Desmontagem e remontagem do quadro elétrico existente, devendo a contratrada instalar plaquetas de identificaão dos disjuntores conforme memorial descritivo  (CD-ESTAB)</t>
  </si>
  <si>
    <t>Retirada e reinstalação de Canaleta aluminio Dutotec 73x25  c/ tampa de encaixe - Pintura eletrostática branca ou equivalente</t>
  </si>
  <si>
    <t>Retirada e recolocação de Quadro tipo Caixa de comando 500x400x200mm c/ acessórios - (Cash Timer)</t>
  </si>
  <si>
    <t>Reaproveitamento de Suporte Ref. DT.66844.10 p/tres blocos com, DOIS blocos c/RJ.45 Cat.5e  Ref. DT.99530.00, mais um bloco cego Ref. DT 99430.00 ou similar.</t>
  </si>
  <si>
    <t>Reaproveitamento de Suporte Ref. DT.66844.10 p/tres blocos com, UM bloco c/RJ.45 Cat.5e  Ref. DT.99530.00, mais dois blocos cegos Ref. DT 99430.00 ou similar.</t>
  </si>
  <si>
    <t>Reaproveitamento de Suporte Ref. DT.63450.10 com DOIS bloco c/RJ.45 Cat.5e  Ref. DT.99530.00, mais DOIS BLOCOS DE TOMADAS, COM DUAS    Ref. DT 99230.15 (PRETA) OU similar. - MODELO NOVO</t>
  </si>
  <si>
    <t>Desmontagem e remontagem de Rack de 12 Us existente (RACK DAS OPERADORAS)</t>
  </si>
  <si>
    <t xml:space="preserve">Retirada e recolocação de Canaleta (Duto)  de PVC RD 70mm de piso, parte superior abauloada, Hellermann ou equivalente técnico, Material: PVC rígido, de alto impacto e auto-extinguível
Temperatura de trabalho: 85ºC. </t>
  </si>
  <si>
    <t>Reaproveitamento com desmontagem e remontagem do DG - N.º3 (400x400x130mm) - para DG de Entrada</t>
  </si>
  <si>
    <t xml:space="preserve">       - remoção de pelicula existente  na vidraçaria da fachada</t>
  </si>
  <si>
    <t>x.xx</t>
  </si>
</sst>
</file>

<file path=xl/styles.xml><?xml version="1.0" encoding="utf-8"?>
<styleSheet xmlns="http://schemas.openxmlformats.org/spreadsheetml/2006/main">
  <numFmts count="5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Cr$&quot;#,##0_);\(&quot;Cr$&quot;#,##0\)"/>
    <numFmt numFmtId="179" formatCode="&quot;Cr$&quot;#,##0_);[Red]\(&quot;Cr$&quot;#,##0\)"/>
    <numFmt numFmtId="180" formatCode="&quot;Cr$&quot;#,##0.00_);\(&quot;Cr$&quot;#,##0.00\)"/>
    <numFmt numFmtId="181" formatCode="&quot;Cr$&quot;#,##0.00_);[Red]\(&quot;Cr$&quot;#,##0.00\)"/>
    <numFmt numFmtId="182" formatCode="_(&quot;Cr$&quot;* #,##0_);_(&quot;Cr$&quot;* \(#,##0\);_(&quot;Cr$&quot;* &quot;-&quot;_);_(@_)"/>
    <numFmt numFmtId="183" formatCode="_(&quot;Cr$&quot;* #,##0.00_);_(&quot;Cr$&quot;* \(#,##0.00\);_(&quot;Cr$&quot;* &quot;-&quot;??_);_(@_)"/>
    <numFmt numFmtId="184" formatCode="00"/>
    <numFmt numFmtId="185" formatCode="#,##0.00;[Red]#,##0.00"/>
    <numFmt numFmtId="186" formatCode="#,##0.0"/>
    <numFmt numFmtId="187" formatCode="0.00;[Red]0.00"/>
    <numFmt numFmtId="188" formatCode="0;[Red]0"/>
    <numFmt numFmtId="189" formatCode="_-* #,##0.00\ _D_M_-;\-* #,##0.00\ _D_M_-;_-* &quot;-&quot;??\ _D_M_-;_-@_-"/>
    <numFmt numFmtId="190" formatCode="0.0"/>
    <numFmt numFmtId="191" formatCode="00.00"/>
    <numFmt numFmtId="192" formatCode="dd/mm/yy"/>
    <numFmt numFmtId="193" formatCode="0.000"/>
    <numFmt numFmtId="194" formatCode="[$-416]dddd\,\ dd&quot; de &quot;mmmm&quot; de &quot;yyyy"/>
    <numFmt numFmtId="195" formatCode="00000"/>
    <numFmt numFmtId="196" formatCode="&quot;Sim&quot;;&quot;Sim&quot;;&quot;Não&quot;"/>
    <numFmt numFmtId="197" formatCode="&quot;Verdadeiro&quot;;&quot;Verdadeiro&quot;;&quot;Falso&quot;"/>
    <numFmt numFmtId="198" formatCode="&quot;Ativar&quot;;&quot;Ativar&quot;;&quot;Desativar&quot;"/>
    <numFmt numFmtId="199" formatCode="[$€-2]\ #,##0.00_);[Red]\([$€-2]\ #,##0.00\)"/>
    <numFmt numFmtId="200" formatCode="_-* #,##0\ &quot;DM&quot;_-;\-* #,##0\ &quot;DM&quot;_-;_-* &quot;-&quot;\ &quot;DM&quot;_-;_-@_-"/>
    <numFmt numFmtId="201" formatCode="_-* #,##0\ _D_M_-;\-* #,##0\ _D_M_-;_-* &quot;-&quot;\ _D_M_-;_-@_-"/>
    <numFmt numFmtId="202" formatCode="_-* #,##0.00\ &quot;DM&quot;_-;\-* #,##0.00\ &quot;DM&quot;_-;_-* &quot;-&quot;??\ &quot;DM&quot;_-;_-@_-"/>
    <numFmt numFmtId="203" formatCode="_-* #,##0.00\ [$€]_-;\-* #,##0.00\ [$€]_-;_-* &quot;-&quot;??\ [$€]_-;_-@_-"/>
    <numFmt numFmtId="204" formatCode="&quot;R$ &quot;#,##0.00"/>
    <numFmt numFmtId="205" formatCode="0_);[Red]\(0\)"/>
    <numFmt numFmtId="206" formatCode="#,##0.00_ ;\-#,##0.00\ "/>
  </numFmts>
  <fonts count="46">
    <font>
      <sz val="10"/>
      <name val="MS Sans Serif"/>
      <family val="0"/>
    </font>
    <font>
      <b/>
      <sz val="10"/>
      <name val="MS Sans Serif"/>
      <family val="0"/>
    </font>
    <font>
      <i/>
      <sz val="10"/>
      <name val="MS Sans Serif"/>
      <family val="0"/>
    </font>
    <font>
      <b/>
      <i/>
      <sz val="10"/>
      <name val="MS Sans Serif"/>
      <family val="0"/>
    </font>
    <font>
      <u val="single"/>
      <sz val="7.5"/>
      <color indexed="12"/>
      <name val="MS Sans Serif"/>
      <family val="2"/>
    </font>
    <font>
      <u val="single"/>
      <sz val="7.5"/>
      <color indexed="36"/>
      <name val="MS Sans Serif"/>
      <family val="2"/>
    </font>
    <font>
      <sz val="10"/>
      <name val="Arial"/>
      <family val="2"/>
    </font>
    <font>
      <b/>
      <sz val="10"/>
      <name val="Arial"/>
      <family val="2"/>
    </font>
    <font>
      <b/>
      <sz val="9"/>
      <name val="Arial"/>
      <family val="2"/>
    </font>
    <font>
      <b/>
      <sz val="12"/>
      <name val="Arial"/>
      <family val="2"/>
    </font>
    <font>
      <sz val="9"/>
      <name val="Arial"/>
      <family val="2"/>
    </font>
    <font>
      <b/>
      <i/>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hair"/>
      <right style="hair"/>
      <top>
        <color indexed="63"/>
      </top>
      <bottom style="hair"/>
    </border>
    <border>
      <left style="medium"/>
      <right style="hair"/>
      <top style="hair"/>
      <bottom style="hair"/>
    </border>
    <border>
      <left>
        <color indexed="63"/>
      </left>
      <right style="hair"/>
      <top style="hair"/>
      <bottom style="hair"/>
    </border>
    <border>
      <left style="medium"/>
      <right style="hair"/>
      <top style="hair"/>
      <bottom>
        <color indexed="63"/>
      </bottom>
    </border>
    <border>
      <left style="hair"/>
      <right style="hair"/>
      <top style="hair"/>
      <bottom>
        <color indexed="63"/>
      </bottom>
    </border>
    <border>
      <left style="medium"/>
      <right style="hair"/>
      <top>
        <color indexed="63"/>
      </top>
      <bottom style="hair"/>
    </border>
    <border>
      <left>
        <color indexed="63"/>
      </left>
      <right style="hair"/>
      <top>
        <color indexed="63"/>
      </top>
      <bottom style="hair"/>
    </border>
    <border>
      <left>
        <color indexed="63"/>
      </left>
      <right style="hair"/>
      <top style="hair"/>
      <bottom>
        <color indexed="63"/>
      </bottom>
    </border>
    <border>
      <left style="hair"/>
      <right style="medium"/>
      <top style="hair"/>
      <bottom>
        <color indexed="63"/>
      </bottom>
    </border>
    <border>
      <left style="hair"/>
      <right>
        <color indexed="63"/>
      </right>
      <top style="hair"/>
      <bottom style="hair"/>
    </border>
    <border>
      <left>
        <color indexed="63"/>
      </left>
      <right>
        <color indexed="63"/>
      </right>
      <top style="hair"/>
      <bottom style="hair"/>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color indexed="63"/>
      </right>
      <top style="hair"/>
      <bottom style="hair"/>
    </border>
    <border>
      <left style="hair"/>
      <right style="medium"/>
      <top>
        <color indexed="63"/>
      </top>
      <bottom style="hair"/>
    </border>
    <border>
      <left>
        <color indexed="63"/>
      </left>
      <right style="medium"/>
      <top style="hair"/>
      <bottom style="hair"/>
    </border>
    <border>
      <left style="medium"/>
      <right style="hair"/>
      <top style="medium"/>
      <bottom style="hair"/>
    </border>
    <border>
      <left style="hair"/>
      <right style="hair"/>
      <top style="medium"/>
      <bottom style="hair"/>
    </border>
    <border>
      <left style="hair"/>
      <right style="medium"/>
      <top style="medium"/>
      <bottom style="hair"/>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203" fontId="6"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6" fillId="30"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37" fillId="31"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0" fontId="0" fillId="0" borderId="0" applyNumberFormat="0" applyBorder="0" applyAlignment="0">
      <protection/>
    </xf>
    <xf numFmtId="9" fontId="0" fillId="0" borderId="0" applyFont="0" applyFill="0" applyBorder="0" applyAlignment="0" applyProtection="0"/>
    <xf numFmtId="0" fontId="38" fillId="21" borderId="5" applyNumberFormat="0" applyAlignment="0" applyProtection="0"/>
    <xf numFmtId="3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0" fontId="0" fillId="0" borderId="0" applyFont="0" applyFill="0" applyBorder="0" applyAlignment="0" applyProtection="0"/>
  </cellStyleXfs>
  <cellXfs count="327">
    <xf numFmtId="0" fontId="0" fillId="0" borderId="0" xfId="0" applyAlignment="1">
      <alignment/>
    </xf>
    <xf numFmtId="0" fontId="6" fillId="33" borderId="10" xfId="0" applyFont="1" applyFill="1" applyBorder="1" applyAlignment="1">
      <alignment vertical="top" wrapText="1"/>
    </xf>
    <xf numFmtId="4" fontId="6" fillId="33"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6" fillId="33" borderId="10" xfId="0" applyNumberFormat="1" applyFont="1" applyFill="1" applyBorder="1" applyAlignment="1">
      <alignment horizontal="right" vertical="top"/>
    </xf>
    <xf numFmtId="4" fontId="6" fillId="0" borderId="11" xfId="67" applyNumberFormat="1" applyFont="1" applyFill="1" applyBorder="1" applyAlignment="1">
      <alignment vertical="center" wrapText="1"/>
    </xf>
    <xf numFmtId="4" fontId="6" fillId="34" borderId="10" xfId="0" applyNumberFormat="1" applyFont="1" applyFill="1" applyBorder="1" applyAlignment="1" applyProtection="1">
      <alignment horizontal="center" vertical="top" wrapText="1"/>
      <protection/>
    </xf>
    <xf numFmtId="0" fontId="6" fillId="0" borderId="12" xfId="0" applyFont="1" applyFill="1" applyBorder="1" applyAlignment="1" applyProtection="1">
      <alignment vertical="center"/>
      <protection hidden="1"/>
    </xf>
    <xf numFmtId="0" fontId="8" fillId="0" borderId="13" xfId="0" applyFont="1" applyFill="1" applyBorder="1" applyAlignment="1">
      <alignment/>
    </xf>
    <xf numFmtId="0" fontId="8" fillId="0" borderId="10" xfId="0" applyFont="1" applyFill="1" applyBorder="1" applyAlignment="1">
      <alignment horizontal="center"/>
    </xf>
    <xf numFmtId="0" fontId="9" fillId="0" borderId="10" xfId="0" applyFont="1" applyFill="1" applyBorder="1" applyAlignment="1">
      <alignment/>
    </xf>
    <xf numFmtId="4" fontId="9" fillId="0" borderId="10" xfId="0" applyNumberFormat="1" applyFont="1" applyFill="1" applyBorder="1" applyAlignment="1">
      <alignment horizontal="center"/>
    </xf>
    <xf numFmtId="0" fontId="9" fillId="0" borderId="10" xfId="0" applyFont="1" applyFill="1" applyBorder="1" applyAlignment="1">
      <alignment horizontal="center"/>
    </xf>
    <xf numFmtId="4" fontId="6" fillId="0" borderId="10" xfId="0" applyNumberFormat="1" applyFont="1" applyFill="1" applyBorder="1" applyAlignment="1">
      <alignment horizontal="right"/>
    </xf>
    <xf numFmtId="4" fontId="6" fillId="0" borderId="10" xfId="0" applyNumberFormat="1" applyFont="1" applyFill="1" applyBorder="1" applyAlignment="1">
      <alignment/>
    </xf>
    <xf numFmtId="0" fontId="6" fillId="0" borderId="14" xfId="0" applyFont="1" applyFill="1" applyBorder="1" applyAlignment="1" applyProtection="1">
      <alignment/>
      <protection hidden="1"/>
    </xf>
    <xf numFmtId="0" fontId="6" fillId="0" borderId="10" xfId="0" applyFont="1" applyFill="1" applyBorder="1" applyAlignment="1" applyProtection="1">
      <alignment/>
      <protection hidden="1"/>
    </xf>
    <xf numFmtId="0" fontId="6" fillId="0" borderId="10" xfId="0" applyFont="1" applyFill="1" applyBorder="1" applyAlignment="1">
      <alignment/>
    </xf>
    <xf numFmtId="4" fontId="6" fillId="0" borderId="10" xfId="0" applyNumberFormat="1" applyFont="1" applyFill="1" applyBorder="1" applyAlignment="1">
      <alignment horizontal="center"/>
    </xf>
    <xf numFmtId="0" fontId="6" fillId="0" borderId="10" xfId="0" applyFont="1" applyFill="1" applyBorder="1" applyAlignment="1">
      <alignment horizontal="center"/>
    </xf>
    <xf numFmtId="0" fontId="6" fillId="0" borderId="10" xfId="0" applyFont="1" applyFill="1" applyBorder="1" applyAlignment="1" applyProtection="1">
      <alignment vertical="center"/>
      <protection hidden="1"/>
    </xf>
    <xf numFmtId="0" fontId="7" fillId="35" borderId="15" xfId="0" applyFont="1" applyFill="1" applyBorder="1" applyAlignment="1">
      <alignment horizontal="center"/>
    </xf>
    <xf numFmtId="0" fontId="7" fillId="35" borderId="16" xfId="0" applyFont="1" applyFill="1" applyBorder="1" applyAlignment="1">
      <alignment horizontal="center"/>
    </xf>
    <xf numFmtId="4" fontId="7" fillId="35" borderId="16" xfId="0" applyNumberFormat="1" applyFont="1" applyFill="1" applyBorder="1" applyAlignment="1">
      <alignment horizontal="center"/>
    </xf>
    <xf numFmtId="4" fontId="7" fillId="35" borderId="16" xfId="0" applyNumberFormat="1" applyFont="1" applyFill="1" applyBorder="1" applyAlignment="1">
      <alignment horizontal="left"/>
    </xf>
    <xf numFmtId="4" fontId="7" fillId="35" borderId="16" xfId="0" applyNumberFormat="1" applyFont="1" applyFill="1" applyBorder="1" applyAlignment="1">
      <alignment/>
    </xf>
    <xf numFmtId="0" fontId="7" fillId="0" borderId="10" xfId="0" applyFont="1" applyFill="1" applyBorder="1" applyAlignment="1" applyProtection="1">
      <alignment vertical="center"/>
      <protection hidden="1"/>
    </xf>
    <xf numFmtId="0" fontId="6" fillId="35" borderId="17" xfId="0" applyFont="1" applyFill="1" applyBorder="1" applyAlignment="1">
      <alignment horizontal="center"/>
    </xf>
    <xf numFmtId="0" fontId="6" fillId="35" borderId="12" xfId="0" applyFont="1" applyFill="1" applyBorder="1" applyAlignment="1">
      <alignment horizontal="center"/>
    </xf>
    <xf numFmtId="0" fontId="6" fillId="35" borderId="12" xfId="0" applyFont="1" applyFill="1" applyBorder="1" applyAlignment="1">
      <alignment/>
    </xf>
    <xf numFmtId="4" fontId="6" fillId="35" borderId="12" xfId="0" applyNumberFormat="1" applyFont="1" applyFill="1" applyBorder="1" applyAlignment="1">
      <alignment horizontal="center"/>
    </xf>
    <xf numFmtId="4" fontId="7" fillId="35" borderId="12" xfId="0" applyNumberFormat="1" applyFont="1" applyFill="1" applyBorder="1" applyAlignment="1">
      <alignment horizontal="left"/>
    </xf>
    <xf numFmtId="4" fontId="7" fillId="35" borderId="12" xfId="0" applyNumberFormat="1" applyFont="1" applyFill="1" applyBorder="1" applyAlignment="1">
      <alignment/>
    </xf>
    <xf numFmtId="0" fontId="6" fillId="0" borderId="10" xfId="0" applyFont="1" applyFill="1" applyBorder="1" applyAlignment="1" applyProtection="1">
      <alignment vertical="top"/>
      <protection hidden="1"/>
    </xf>
    <xf numFmtId="184" fontId="7" fillId="36" borderId="13" xfId="0" applyNumberFormat="1" applyFont="1" applyFill="1" applyBorder="1" applyAlignment="1">
      <alignment horizontal="center" vertical="top"/>
    </xf>
    <xf numFmtId="1" fontId="7" fillId="36" borderId="10" xfId="0" applyNumberFormat="1" applyFont="1" applyFill="1" applyBorder="1" applyAlignment="1">
      <alignment horizontal="center" vertical="top"/>
    </xf>
    <xf numFmtId="0" fontId="7" fillId="36" borderId="10" xfId="0" applyFont="1" applyFill="1" applyBorder="1" applyAlignment="1">
      <alignment horizontal="left" vertical="top" wrapText="1"/>
    </xf>
    <xf numFmtId="4" fontId="6" fillId="36" borderId="10" xfId="0" applyNumberFormat="1" applyFont="1" applyFill="1" applyBorder="1" applyAlignment="1">
      <alignment horizontal="center" vertical="top"/>
    </xf>
    <xf numFmtId="0" fontId="6" fillId="36" borderId="10" xfId="0" applyFont="1" applyFill="1" applyBorder="1" applyAlignment="1">
      <alignment horizontal="center" vertical="top"/>
    </xf>
    <xf numFmtId="4" fontId="6" fillId="36" borderId="10" xfId="0" applyNumberFormat="1" applyFont="1" applyFill="1" applyBorder="1" applyAlignment="1">
      <alignment horizontal="right" vertical="top"/>
    </xf>
    <xf numFmtId="4" fontId="6" fillId="36" borderId="10" xfId="0" applyNumberFormat="1" applyFont="1" applyFill="1" applyBorder="1" applyAlignment="1">
      <alignment vertical="top"/>
    </xf>
    <xf numFmtId="4" fontId="6" fillId="36" borderId="11" xfId="67" applyNumberFormat="1" applyFont="1" applyFill="1" applyBorder="1" applyAlignment="1">
      <alignment vertical="top"/>
    </xf>
    <xf numFmtId="184" fontId="7" fillId="0" borderId="13" xfId="0" applyNumberFormat="1" applyFont="1" applyFill="1" applyBorder="1" applyAlignment="1">
      <alignment horizontal="center" vertical="top"/>
    </xf>
    <xf numFmtId="1" fontId="7" fillId="0" borderId="10" xfId="0" applyNumberFormat="1" applyFont="1" applyFill="1" applyBorder="1" applyAlignment="1">
      <alignment horizontal="center" vertical="top"/>
    </xf>
    <xf numFmtId="0" fontId="11" fillId="0" borderId="10" xfId="0" applyFont="1" applyFill="1" applyBorder="1" applyAlignment="1">
      <alignment horizontal="left" vertical="top" wrapText="1"/>
    </xf>
    <xf numFmtId="4" fontId="6" fillId="0" borderId="10" xfId="0" applyNumberFormat="1" applyFont="1" applyFill="1" applyBorder="1" applyAlignment="1">
      <alignment horizontal="center" vertical="top"/>
    </xf>
    <xf numFmtId="4" fontId="6" fillId="0" borderId="10" xfId="0" applyNumberFormat="1" applyFont="1" applyFill="1" applyBorder="1" applyAlignment="1">
      <alignment horizontal="right" vertical="top"/>
    </xf>
    <xf numFmtId="4" fontId="6" fillId="0" borderId="10" xfId="0" applyNumberFormat="1" applyFont="1" applyFill="1" applyBorder="1" applyAlignment="1">
      <alignment vertical="top"/>
    </xf>
    <xf numFmtId="4" fontId="7" fillId="0" borderId="11" xfId="67" applyNumberFormat="1" applyFont="1" applyFill="1" applyBorder="1" applyAlignment="1">
      <alignment vertical="top"/>
    </xf>
    <xf numFmtId="184" fontId="6" fillId="0" borderId="13" xfId="0" applyNumberFormat="1" applyFont="1" applyFill="1" applyBorder="1" applyAlignment="1">
      <alignment horizontal="center" vertical="top"/>
    </xf>
    <xf numFmtId="1" fontId="6" fillId="33" borderId="10" xfId="0" applyNumberFormat="1" applyFont="1" applyFill="1" applyBorder="1" applyAlignment="1">
      <alignment horizontal="center" vertical="top"/>
    </xf>
    <xf numFmtId="0" fontId="6" fillId="33" borderId="10" xfId="0" applyFont="1" applyFill="1" applyBorder="1" applyAlignment="1">
      <alignment horizontal="left" vertical="top" wrapText="1"/>
    </xf>
    <xf numFmtId="4" fontId="6" fillId="0" borderId="11" xfId="67" applyNumberFormat="1" applyFont="1" applyFill="1" applyBorder="1" applyAlignment="1">
      <alignment vertical="top"/>
    </xf>
    <xf numFmtId="184" fontId="6" fillId="0" borderId="13" xfId="0" applyNumberFormat="1" applyFont="1" applyFill="1" applyBorder="1" applyAlignment="1">
      <alignment horizontal="center" vertical="center" wrapText="1"/>
    </xf>
    <xf numFmtId="1" fontId="6" fillId="33" borderId="10" xfId="0"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4"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33" borderId="10" xfId="0" applyFont="1" applyFill="1" applyBorder="1" applyAlignment="1">
      <alignment horizontal="center" vertical="top"/>
    </xf>
    <xf numFmtId="0" fontId="6" fillId="0" borderId="0" xfId="0" applyFont="1" applyFill="1" applyBorder="1" applyAlignment="1" applyProtection="1">
      <alignment vertical="top"/>
      <protection hidden="1"/>
    </xf>
    <xf numFmtId="4" fontId="6" fillId="33" borderId="10" xfId="0" applyNumberFormat="1"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0" borderId="0" xfId="0" applyFont="1" applyAlignment="1" applyProtection="1">
      <alignment vertical="top"/>
      <protection hidden="1"/>
    </xf>
    <xf numFmtId="0" fontId="6" fillId="33" borderId="0" xfId="0" applyFont="1" applyFill="1" applyBorder="1" applyAlignment="1" applyProtection="1">
      <alignment horizontal="center" vertical="top"/>
      <protection hidden="1"/>
    </xf>
    <xf numFmtId="0" fontId="6" fillId="33" borderId="10" xfId="0" applyFont="1" applyFill="1" applyBorder="1" applyAlignment="1" applyProtection="1">
      <alignment horizontal="center" vertical="top"/>
      <protection hidden="1"/>
    </xf>
    <xf numFmtId="0" fontId="6" fillId="0" borderId="10" xfId="0" applyFont="1" applyBorder="1" applyAlignment="1">
      <alignment horizontal="center" vertical="top"/>
    </xf>
    <xf numFmtId="184" fontId="6" fillId="33" borderId="13" xfId="0" applyNumberFormat="1" applyFont="1" applyFill="1" applyBorder="1" applyAlignment="1">
      <alignment horizontal="center" vertical="top"/>
    </xf>
    <xf numFmtId="0" fontId="6" fillId="33" borderId="14" xfId="0" applyFont="1" applyFill="1" applyBorder="1" applyAlignment="1" applyProtection="1">
      <alignment vertical="top"/>
      <protection hidden="1"/>
    </xf>
    <xf numFmtId="0" fontId="6" fillId="33" borderId="10" xfId="0" applyFont="1" applyFill="1" applyBorder="1" applyAlignment="1" applyProtection="1">
      <alignment vertical="top"/>
      <protection hidden="1"/>
    </xf>
    <xf numFmtId="4" fontId="6" fillId="33" borderId="11" xfId="67" applyNumberFormat="1" applyFont="1" applyFill="1" applyBorder="1" applyAlignment="1">
      <alignment vertical="center" wrapText="1"/>
    </xf>
    <xf numFmtId="4" fontId="6" fillId="33" borderId="10" xfId="0" applyNumberFormat="1" applyFont="1" applyFill="1" applyBorder="1" applyAlignment="1">
      <alignment horizontal="right" vertical="top" wrapText="1"/>
    </xf>
    <xf numFmtId="4" fontId="6" fillId="0" borderId="10" xfId="0" applyNumberFormat="1" applyFont="1" applyFill="1" applyBorder="1" applyAlignment="1">
      <alignment horizontal="right" vertical="center" wrapText="1"/>
    </xf>
    <xf numFmtId="4" fontId="6" fillId="0" borderId="10" xfId="0" applyNumberFormat="1" applyFont="1" applyFill="1" applyBorder="1" applyAlignment="1">
      <alignment vertical="center" wrapText="1"/>
    </xf>
    <xf numFmtId="0" fontId="6" fillId="0" borderId="0" xfId="0" applyFont="1" applyFill="1" applyAlignment="1" applyProtection="1">
      <alignment vertical="top"/>
      <protection hidden="1"/>
    </xf>
    <xf numFmtId="0" fontId="6" fillId="33" borderId="10" xfId="0" applyFont="1" applyFill="1" applyBorder="1" applyAlignment="1">
      <alignment horizontal="center" vertical="center" wrapText="1"/>
    </xf>
    <xf numFmtId="0" fontId="6" fillId="33" borderId="10" xfId="0" applyFont="1" applyFill="1" applyBorder="1" applyAlignment="1">
      <alignment/>
    </xf>
    <xf numFmtId="0" fontId="6" fillId="0"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1" fontId="6" fillId="33" borderId="10" xfId="0" applyNumberFormat="1" applyFont="1" applyFill="1" applyBorder="1" applyAlignment="1">
      <alignment horizontal="center" vertical="center"/>
    </xf>
    <xf numFmtId="0" fontId="6" fillId="33" borderId="10" xfId="0" applyFont="1" applyFill="1" applyBorder="1" applyAlignment="1" applyProtection="1">
      <alignment vertical="center"/>
      <protection hidden="1"/>
    </xf>
    <xf numFmtId="0" fontId="6" fillId="33" borderId="10" xfId="0" applyFont="1" applyFill="1" applyBorder="1" applyAlignment="1" applyProtection="1">
      <alignment/>
      <protection hidden="1"/>
    </xf>
    <xf numFmtId="0" fontId="6" fillId="0" borderId="0" xfId="0" applyFont="1" applyAlignment="1" applyProtection="1">
      <alignment/>
      <protection hidden="1"/>
    </xf>
    <xf numFmtId="184" fontId="6" fillId="36" borderId="13" xfId="0" applyNumberFormat="1" applyFont="1" applyFill="1" applyBorder="1" applyAlignment="1">
      <alignment horizontal="center" vertical="top"/>
    </xf>
    <xf numFmtId="1" fontId="6" fillId="36" borderId="10" xfId="0" applyNumberFormat="1" applyFont="1" applyFill="1" applyBorder="1" applyAlignment="1">
      <alignment horizontal="center" vertical="top"/>
    </xf>
    <xf numFmtId="4" fontId="7" fillId="36" borderId="10" xfId="0" applyNumberFormat="1" applyFont="1" applyFill="1" applyBorder="1" applyAlignment="1">
      <alignment horizontal="right"/>
    </xf>
    <xf numFmtId="4" fontId="7" fillId="36" borderId="10" xfId="0" applyNumberFormat="1" applyFont="1" applyFill="1" applyBorder="1" applyAlignment="1">
      <alignment/>
    </xf>
    <xf numFmtId="4" fontId="7" fillId="36" borderId="11" xfId="67" applyNumberFormat="1" applyFont="1" applyFill="1" applyBorder="1" applyAlignment="1">
      <alignment vertical="top"/>
    </xf>
    <xf numFmtId="184" fontId="6" fillId="38" borderId="13" xfId="0" applyNumberFormat="1" applyFont="1" applyFill="1" applyBorder="1" applyAlignment="1">
      <alignment horizontal="center" vertical="top"/>
    </xf>
    <xf numFmtId="1" fontId="7" fillId="38" borderId="10" xfId="0" applyNumberFormat="1" applyFont="1" applyFill="1" applyBorder="1" applyAlignment="1">
      <alignment horizontal="center" vertical="center"/>
    </xf>
    <xf numFmtId="0" fontId="11" fillId="38" borderId="10" xfId="0" applyFont="1" applyFill="1" applyBorder="1" applyAlignment="1">
      <alignment horizontal="left" vertical="center" wrapText="1"/>
    </xf>
    <xf numFmtId="4" fontId="6" fillId="38" borderId="10" xfId="0" applyNumberFormat="1" applyFont="1" applyFill="1" applyBorder="1" applyAlignment="1">
      <alignment horizontal="center" vertical="top"/>
    </xf>
    <xf numFmtId="0" fontId="6" fillId="38" borderId="10" xfId="0" applyFont="1" applyFill="1" applyBorder="1" applyAlignment="1">
      <alignment horizontal="center" vertical="top"/>
    </xf>
    <xf numFmtId="4" fontId="6" fillId="38" borderId="10" xfId="0" applyNumberFormat="1" applyFont="1" applyFill="1" applyBorder="1" applyAlignment="1" applyProtection="1">
      <alignment horizontal="right" vertical="center"/>
      <protection locked="0"/>
    </xf>
    <xf numFmtId="4" fontId="6" fillId="38" borderId="10" xfId="0" applyNumberFormat="1" applyFont="1" applyFill="1" applyBorder="1" applyAlignment="1" applyProtection="1">
      <alignment vertical="center"/>
      <protection locked="0"/>
    </xf>
    <xf numFmtId="4" fontId="6" fillId="38" borderId="11" xfId="0" applyNumberFormat="1" applyFont="1" applyFill="1" applyBorder="1" applyAlignment="1" applyProtection="1">
      <alignment vertical="center"/>
      <protection locked="0"/>
    </xf>
    <xf numFmtId="4" fontId="6" fillId="0" borderId="10" xfId="0" applyNumberFormat="1" applyFont="1" applyFill="1" applyBorder="1" applyAlignment="1" applyProtection="1">
      <alignment horizontal="right" vertical="center"/>
      <protection locked="0"/>
    </xf>
    <xf numFmtId="4" fontId="6" fillId="0" borderId="10" xfId="0" applyNumberFormat="1" applyFont="1" applyFill="1" applyBorder="1" applyAlignment="1" applyProtection="1">
      <alignment vertical="center"/>
      <protection locked="0"/>
    </xf>
    <xf numFmtId="0" fontId="6" fillId="33" borderId="10" xfId="0" applyFont="1" applyFill="1" applyBorder="1" applyAlignment="1" applyProtection="1">
      <alignment horizontal="center"/>
      <protection hidden="1"/>
    </xf>
    <xf numFmtId="0" fontId="7" fillId="36" borderId="10" xfId="0" applyFont="1" applyFill="1" applyBorder="1" applyAlignment="1">
      <alignment horizontal="left" vertical="center" wrapText="1"/>
    </xf>
    <xf numFmtId="4" fontId="7" fillId="36" borderId="11" xfId="67" applyNumberFormat="1" applyFont="1" applyFill="1" applyBorder="1" applyAlignment="1">
      <alignment vertical="center"/>
    </xf>
    <xf numFmtId="1" fontId="7" fillId="38" borderId="10" xfId="0" applyNumberFormat="1" applyFont="1" applyFill="1" applyBorder="1" applyAlignment="1">
      <alignment horizontal="center" vertical="top"/>
    </xf>
    <xf numFmtId="4" fontId="7" fillId="38" borderId="11" xfId="67" applyNumberFormat="1" applyFont="1" applyFill="1" applyBorder="1" applyAlignment="1">
      <alignment vertical="center"/>
    </xf>
    <xf numFmtId="4" fontId="6" fillId="33" borderId="10" xfId="0" applyNumberFormat="1" applyFont="1" applyFill="1" applyBorder="1" applyAlignment="1">
      <alignment horizontal="center" vertical="center"/>
    </xf>
    <xf numFmtId="0" fontId="6" fillId="33" borderId="10" xfId="0" applyFont="1" applyFill="1" applyBorder="1" applyAlignment="1">
      <alignment horizontal="center" vertical="center"/>
    </xf>
    <xf numFmtId="0" fontId="6" fillId="0" borderId="0" xfId="0" applyFont="1" applyFill="1" applyAlignment="1" applyProtection="1">
      <alignment/>
      <protection hidden="1"/>
    </xf>
    <xf numFmtId="0" fontId="6" fillId="0" borderId="0" xfId="0" applyFont="1" applyFill="1" applyBorder="1" applyAlignment="1" applyProtection="1">
      <alignment/>
      <protection hidden="1"/>
    </xf>
    <xf numFmtId="0" fontId="6" fillId="33" borderId="10" xfId="0" applyFont="1" applyFill="1" applyBorder="1" applyAlignment="1">
      <alignment vertical="center" wrapText="1"/>
    </xf>
    <xf numFmtId="0" fontId="6" fillId="33" borderId="10" xfId="0" applyFont="1" applyFill="1" applyBorder="1" applyAlignment="1" applyProtection="1">
      <alignment vertical="top" wrapText="1"/>
      <protection/>
    </xf>
    <xf numFmtId="0" fontId="6" fillId="0" borderId="0" xfId="0" applyFont="1" applyFill="1" applyAlignment="1">
      <alignment/>
    </xf>
    <xf numFmtId="4" fontId="6" fillId="38" borderId="11" xfId="67" applyNumberFormat="1" applyFont="1" applyFill="1" applyBorder="1" applyAlignment="1">
      <alignment vertical="center"/>
    </xf>
    <xf numFmtId="0" fontId="6" fillId="33" borderId="10" xfId="0" applyNumberFormat="1" applyFont="1" applyFill="1" applyBorder="1" applyAlignment="1">
      <alignment vertical="center" wrapText="1"/>
    </xf>
    <xf numFmtId="0" fontId="6" fillId="33" borderId="0" xfId="0" applyFont="1" applyFill="1" applyBorder="1" applyAlignment="1">
      <alignment wrapText="1"/>
    </xf>
    <xf numFmtId="4" fontId="6" fillId="33" borderId="10" xfId="0" applyNumberFormat="1" applyFont="1" applyFill="1" applyBorder="1" applyAlignment="1" applyProtection="1">
      <alignment horizontal="center" vertical="center" wrapText="1"/>
      <protection hidden="1"/>
    </xf>
    <xf numFmtId="0" fontId="7" fillId="0" borderId="10" xfId="0" applyFont="1" applyFill="1" applyBorder="1" applyAlignment="1" applyProtection="1">
      <alignment/>
      <protection hidden="1"/>
    </xf>
    <xf numFmtId="0" fontId="6" fillId="0" borderId="13" xfId="0" applyFont="1" applyFill="1" applyBorder="1" applyAlignment="1" applyProtection="1">
      <alignment/>
      <protection hidden="1"/>
    </xf>
    <xf numFmtId="1" fontId="6" fillId="36" borderId="10" xfId="0" applyNumberFormat="1" applyFont="1" applyFill="1" applyBorder="1" applyAlignment="1">
      <alignment horizontal="center" vertical="center"/>
    </xf>
    <xf numFmtId="0" fontId="11" fillId="38" borderId="10" xfId="0" applyFont="1" applyFill="1" applyBorder="1" applyAlignment="1">
      <alignment vertical="top" wrapText="1"/>
    </xf>
    <xf numFmtId="4" fontId="6" fillId="0" borderId="10" xfId="0" applyNumberFormat="1" applyFont="1" applyBorder="1" applyAlignment="1">
      <alignment horizontal="center" vertical="top"/>
    </xf>
    <xf numFmtId="0" fontId="6" fillId="0" borderId="10" xfId="0" applyFont="1" applyBorder="1" applyAlignment="1" applyProtection="1">
      <alignment/>
      <protection hidden="1"/>
    </xf>
    <xf numFmtId="1" fontId="6" fillId="36" borderId="14" xfId="0" applyNumberFormat="1" applyFont="1" applyFill="1" applyBorder="1" applyAlignment="1">
      <alignment horizontal="center" vertical="top"/>
    </xf>
    <xf numFmtId="0" fontId="7" fillId="36" borderId="10" xfId="0" applyFont="1" applyFill="1" applyBorder="1" applyAlignment="1">
      <alignment horizontal="left" vertical="center"/>
    </xf>
    <xf numFmtId="1" fontId="7" fillId="38" borderId="14" xfId="0" applyNumberFormat="1" applyFont="1" applyFill="1" applyBorder="1" applyAlignment="1">
      <alignment horizontal="center" vertical="top"/>
    </xf>
    <xf numFmtId="1" fontId="11" fillId="38" borderId="14" xfId="0" applyNumberFormat="1" applyFont="1" applyFill="1" applyBorder="1" applyAlignment="1">
      <alignment horizontal="left" vertical="top"/>
    </xf>
    <xf numFmtId="4" fontId="6" fillId="38" borderId="10" xfId="0" applyNumberFormat="1" applyFont="1" applyFill="1" applyBorder="1" applyAlignment="1">
      <alignment horizontal="right" vertical="top"/>
    </xf>
    <xf numFmtId="4" fontId="6" fillId="38" borderId="10" xfId="0" applyNumberFormat="1" applyFont="1" applyFill="1" applyBorder="1" applyAlignment="1">
      <alignment vertical="top"/>
    </xf>
    <xf numFmtId="4" fontId="6" fillId="33" borderId="10" xfId="67" applyNumberFormat="1" applyFont="1" applyFill="1" applyBorder="1" applyAlignment="1">
      <alignment horizontal="center" vertical="center"/>
    </xf>
    <xf numFmtId="0" fontId="6" fillId="33" borderId="10" xfId="0" applyFont="1" applyFill="1" applyBorder="1" applyAlignment="1" applyProtection="1">
      <alignment horizontal="center" vertical="center"/>
      <protection hidden="1"/>
    </xf>
    <xf numFmtId="4" fontId="6" fillId="33" borderId="10" xfId="0" applyNumberFormat="1" applyFont="1" applyFill="1" applyBorder="1" applyAlignment="1" applyProtection="1">
      <alignment horizontal="right" vertical="center"/>
      <protection locked="0"/>
    </xf>
    <xf numFmtId="4" fontId="6" fillId="33" borderId="10" xfId="0" applyNumberFormat="1" applyFont="1" applyFill="1" applyBorder="1" applyAlignment="1" applyProtection="1">
      <alignment vertical="center"/>
      <protection locked="0"/>
    </xf>
    <xf numFmtId="40" fontId="6" fillId="33" borderId="10" xfId="67" applyNumberFormat="1" applyFont="1" applyFill="1" applyBorder="1" applyAlignment="1" applyProtection="1">
      <alignment horizontal="center" vertical="center"/>
      <protection/>
    </xf>
    <xf numFmtId="0" fontId="7" fillId="36" borderId="10" xfId="0" applyFont="1" applyFill="1" applyBorder="1" applyAlignment="1">
      <alignment vertical="top" wrapText="1"/>
    </xf>
    <xf numFmtId="4" fontId="7" fillId="38" borderId="10" xfId="0" applyNumberFormat="1" applyFont="1" applyFill="1" applyBorder="1" applyAlignment="1">
      <alignment horizontal="center" vertical="top"/>
    </xf>
    <xf numFmtId="0" fontId="7" fillId="38" borderId="10" xfId="0" applyFont="1" applyFill="1" applyBorder="1" applyAlignment="1">
      <alignment horizontal="center" vertical="top"/>
    </xf>
    <xf numFmtId="4" fontId="7" fillId="38" borderId="10" xfId="0" applyNumberFormat="1" applyFont="1" applyFill="1" applyBorder="1" applyAlignment="1">
      <alignment horizontal="right" vertical="top"/>
    </xf>
    <xf numFmtId="4" fontId="7" fillId="38" borderId="10" xfId="0" applyNumberFormat="1" applyFont="1" applyFill="1" applyBorder="1" applyAlignment="1">
      <alignment vertical="top"/>
    </xf>
    <xf numFmtId="4" fontId="7" fillId="38" borderId="11" xfId="67" applyNumberFormat="1" applyFont="1" applyFill="1" applyBorder="1" applyAlignment="1">
      <alignment vertical="top"/>
    </xf>
    <xf numFmtId="4" fontId="6" fillId="33" borderId="10" xfId="0" applyNumberFormat="1" applyFont="1" applyFill="1" applyBorder="1" applyAlignment="1">
      <alignment horizontal="right" vertical="center" wrapText="1"/>
    </xf>
    <xf numFmtId="4" fontId="6" fillId="33" borderId="11" xfId="67" applyNumberFormat="1" applyFont="1" applyFill="1" applyBorder="1" applyAlignment="1">
      <alignment horizontal="right" vertical="center" wrapText="1"/>
    </xf>
    <xf numFmtId="4" fontId="6" fillId="33" borderId="10" xfId="0" applyNumberFormat="1" applyFont="1" applyFill="1" applyBorder="1" applyAlignment="1">
      <alignment/>
    </xf>
    <xf numFmtId="0" fontId="6" fillId="33" borderId="10" xfId="0" applyFont="1" applyFill="1" applyBorder="1" applyAlignment="1" applyProtection="1">
      <alignment horizontal="center" vertical="center" wrapText="1"/>
      <protection/>
    </xf>
    <xf numFmtId="0" fontId="6" fillId="33" borderId="10" xfId="0" applyNumberFormat="1" applyFont="1" applyFill="1" applyBorder="1" applyAlignment="1">
      <alignment horizontal="center" vertical="center" wrapText="1"/>
    </xf>
    <xf numFmtId="0" fontId="6" fillId="33" borderId="10" xfId="0" applyFont="1" applyFill="1" applyBorder="1" applyAlignment="1" applyProtection="1">
      <alignment vertical="center" wrapText="1"/>
      <protection/>
    </xf>
    <xf numFmtId="1" fontId="6" fillId="36" borderId="18" xfId="0" applyNumberFormat="1" applyFont="1" applyFill="1" applyBorder="1" applyAlignment="1">
      <alignment horizontal="center" vertical="top"/>
    </xf>
    <xf numFmtId="0" fontId="7" fillId="36" borderId="12" xfId="0" applyFont="1" applyFill="1" applyBorder="1" applyAlignment="1">
      <alignment vertical="top" wrapText="1"/>
    </xf>
    <xf numFmtId="1" fontId="7" fillId="38" borderId="19" xfId="0" applyNumberFormat="1" applyFont="1" applyFill="1" applyBorder="1" applyAlignment="1">
      <alignment horizontal="center" vertical="top"/>
    </xf>
    <xf numFmtId="0" fontId="11" fillId="38" borderId="16" xfId="0" applyFont="1" applyFill="1" applyBorder="1" applyAlignment="1">
      <alignment vertical="top" wrapText="1"/>
    </xf>
    <xf numFmtId="4" fontId="7" fillId="38" borderId="16" xfId="0" applyNumberFormat="1" applyFont="1" applyFill="1" applyBorder="1" applyAlignment="1">
      <alignment horizontal="center" vertical="top"/>
    </xf>
    <xf numFmtId="0" fontId="7" fillId="38" borderId="16" xfId="0" applyFont="1" applyFill="1" applyBorder="1" applyAlignment="1">
      <alignment horizontal="center" vertical="top"/>
    </xf>
    <xf numFmtId="4" fontId="7" fillId="38" borderId="16" xfId="0" applyNumberFormat="1" applyFont="1" applyFill="1" applyBorder="1" applyAlignment="1">
      <alignment horizontal="right" vertical="top"/>
    </xf>
    <xf numFmtId="4" fontId="7" fillId="38" borderId="16" xfId="0" applyNumberFormat="1" applyFont="1" applyFill="1" applyBorder="1" applyAlignment="1">
      <alignment vertical="top"/>
    </xf>
    <xf numFmtId="4" fontId="7" fillId="38" borderId="20" xfId="67" applyNumberFormat="1" applyFont="1" applyFill="1" applyBorder="1" applyAlignment="1">
      <alignment vertical="top"/>
    </xf>
    <xf numFmtId="184" fontId="6" fillId="38" borderId="15" xfId="0" applyNumberFormat="1" applyFont="1" applyFill="1" applyBorder="1" applyAlignment="1">
      <alignment horizontal="center" vertical="top"/>
    </xf>
    <xf numFmtId="0" fontId="6" fillId="0" borderId="16" xfId="0" applyFont="1" applyBorder="1" applyAlignment="1" applyProtection="1">
      <alignment/>
      <protection hidden="1"/>
    </xf>
    <xf numFmtId="0" fontId="6" fillId="33" borderId="14" xfId="0" applyFont="1" applyFill="1" applyBorder="1" applyAlignment="1" applyProtection="1">
      <alignment/>
      <protection hidden="1"/>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vertical="top"/>
      <protection hidden="1"/>
    </xf>
    <xf numFmtId="4" fontId="6" fillId="0" borderId="10" xfId="0" applyNumberFormat="1" applyFont="1" applyFill="1" applyBorder="1" applyAlignment="1" applyProtection="1">
      <alignment horizontal="center"/>
      <protection hidden="1"/>
    </xf>
    <xf numFmtId="0" fontId="6" fillId="0" borderId="10" xfId="0" applyFont="1" applyFill="1" applyBorder="1" applyAlignment="1" applyProtection="1">
      <alignment horizontal="center"/>
      <protection hidden="1"/>
    </xf>
    <xf numFmtId="0" fontId="6" fillId="0" borderId="10" xfId="0" applyFont="1" applyFill="1" applyBorder="1" applyAlignment="1" applyProtection="1">
      <alignment horizontal="center" vertical="center"/>
      <protection hidden="1"/>
    </xf>
    <xf numFmtId="0" fontId="7" fillId="36" borderId="10" xfId="0" applyFont="1" applyFill="1" applyBorder="1" applyAlignment="1">
      <alignment/>
    </xf>
    <xf numFmtId="0" fontId="6" fillId="35" borderId="13" xfId="0" applyFont="1" applyFill="1" applyBorder="1" applyAlignment="1">
      <alignment horizontal="center" vertical="top"/>
    </xf>
    <xf numFmtId="0" fontId="6" fillId="35" borderId="10" xfId="0" applyFont="1" applyFill="1" applyBorder="1" applyAlignment="1">
      <alignment horizontal="center" wrapText="1"/>
    </xf>
    <xf numFmtId="0" fontId="11" fillId="35" borderId="10" xfId="0" applyFont="1" applyFill="1" applyBorder="1" applyAlignment="1">
      <alignment/>
    </xf>
    <xf numFmtId="4" fontId="6" fillId="35" borderId="10" xfId="0" applyNumberFormat="1" applyFont="1" applyFill="1" applyBorder="1" applyAlignment="1">
      <alignment horizontal="center"/>
    </xf>
    <xf numFmtId="0" fontId="6" fillId="35" borderId="10" xfId="0" applyFont="1" applyFill="1" applyBorder="1" applyAlignment="1">
      <alignment horizontal="center"/>
    </xf>
    <xf numFmtId="4" fontId="7" fillId="35" borderId="10" xfId="0" applyNumberFormat="1" applyFont="1" applyFill="1" applyBorder="1" applyAlignment="1">
      <alignment horizontal="right"/>
    </xf>
    <xf numFmtId="4" fontId="7" fillId="35" borderId="11" xfId="0" applyNumberFormat="1" applyFont="1" applyFill="1" applyBorder="1" applyAlignment="1">
      <alignment horizontal="right"/>
    </xf>
    <xf numFmtId="0" fontId="6" fillId="38" borderId="13" xfId="0" applyFont="1" applyFill="1" applyBorder="1" applyAlignment="1">
      <alignment horizontal="center" vertical="top"/>
    </xf>
    <xf numFmtId="0" fontId="6" fillId="38" borderId="10" xfId="0" applyFont="1" applyFill="1" applyBorder="1" applyAlignment="1">
      <alignment horizontal="center" wrapText="1"/>
    </xf>
    <xf numFmtId="0" fontId="11" fillId="38" borderId="21" xfId="52" applyFont="1" applyFill="1" applyBorder="1" applyAlignment="1">
      <alignment horizontal="left" vertical="center"/>
      <protection/>
    </xf>
    <xf numFmtId="4" fontId="11" fillId="38" borderId="22" xfId="52" applyNumberFormat="1" applyFont="1" applyFill="1" applyBorder="1" applyAlignment="1">
      <alignment horizontal="center" vertical="center"/>
      <protection/>
    </xf>
    <xf numFmtId="0" fontId="11" fillId="38" borderId="22" xfId="52" applyFont="1" applyFill="1" applyBorder="1" applyAlignment="1">
      <alignment horizontal="center" vertical="center"/>
      <protection/>
    </xf>
    <xf numFmtId="0" fontId="7" fillId="0" borderId="13" xfId="53" applyFont="1" applyFill="1" applyBorder="1" applyAlignment="1">
      <alignment horizontal="center" vertical="center" wrapText="1"/>
      <protection/>
    </xf>
    <xf numFmtId="1" fontId="6" fillId="0" borderId="10" xfId="51" applyNumberFormat="1" applyFont="1" applyFill="1" applyBorder="1" applyAlignment="1">
      <alignment horizontal="center" vertical="center" wrapText="1"/>
      <protection/>
    </xf>
    <xf numFmtId="184" fontId="6" fillId="0" borderId="10" xfId="53" applyNumberFormat="1" applyFont="1" applyFill="1" applyBorder="1" applyAlignment="1">
      <alignment horizontal="center" vertical="center" wrapText="1"/>
      <protection/>
    </xf>
    <xf numFmtId="0" fontId="7" fillId="38" borderId="13" xfId="53" applyFont="1" applyFill="1" applyBorder="1" applyAlignment="1">
      <alignment horizontal="center" vertical="center" wrapText="1"/>
      <protection/>
    </xf>
    <xf numFmtId="184" fontId="6" fillId="38" borderId="10" xfId="53" applyNumberFormat="1" applyFont="1" applyFill="1" applyBorder="1" applyAlignment="1">
      <alignment horizontal="center" vertical="center" wrapText="1"/>
      <protection/>
    </xf>
    <xf numFmtId="184" fontId="7" fillId="0" borderId="10" xfId="53" applyNumberFormat="1" applyFont="1" applyFill="1" applyBorder="1" applyAlignment="1">
      <alignment horizontal="center" vertical="center" wrapText="1"/>
      <protection/>
    </xf>
    <xf numFmtId="0" fontId="7" fillId="0" borderId="15" xfId="53" applyFont="1" applyFill="1" applyBorder="1" applyAlignment="1">
      <alignment horizontal="center" vertical="center" wrapText="1"/>
      <protection/>
    </xf>
    <xf numFmtId="0" fontId="6" fillId="36" borderId="23" xfId="0" applyFont="1" applyFill="1" applyBorder="1" applyAlignment="1">
      <alignment horizontal="center" vertical="top"/>
    </xf>
    <xf numFmtId="0" fontId="6" fillId="36" borderId="24" xfId="0" applyFont="1" applyFill="1" applyBorder="1" applyAlignment="1">
      <alignment horizontal="center" wrapText="1"/>
    </xf>
    <xf numFmtId="0" fontId="6" fillId="36" borderId="24" xfId="0" applyFont="1" applyFill="1" applyBorder="1" applyAlignment="1">
      <alignment/>
    </xf>
    <xf numFmtId="4" fontId="6" fillId="36" borderId="24" xfId="0" applyNumberFormat="1" applyFont="1" applyFill="1" applyBorder="1" applyAlignment="1">
      <alignment horizontal="center"/>
    </xf>
    <xf numFmtId="0" fontId="6" fillId="36" borderId="24" xfId="0" applyFont="1" applyFill="1" applyBorder="1" applyAlignment="1">
      <alignment horizontal="center"/>
    </xf>
    <xf numFmtId="4" fontId="7" fillId="36" borderId="24" xfId="0" applyNumberFormat="1" applyFont="1" applyFill="1" applyBorder="1" applyAlignment="1">
      <alignment horizontal="right"/>
    </xf>
    <xf numFmtId="4" fontId="6" fillId="36" borderId="24" xfId="0" applyNumberFormat="1" applyFont="1" applyFill="1" applyBorder="1" applyAlignment="1">
      <alignment/>
    </xf>
    <xf numFmtId="4" fontId="7" fillId="36" borderId="25" xfId="0" applyNumberFormat="1" applyFont="1" applyFill="1" applyBorder="1" applyAlignment="1">
      <alignment/>
    </xf>
    <xf numFmtId="0" fontId="6" fillId="0" borderId="18" xfId="0" applyFont="1" applyFill="1" applyBorder="1" applyAlignment="1" applyProtection="1">
      <alignment/>
      <protection hidden="1"/>
    </xf>
    <xf numFmtId="0" fontId="6" fillId="0" borderId="12" xfId="0" applyFont="1" applyFill="1" applyBorder="1" applyAlignment="1" applyProtection="1">
      <alignment horizontal="center" vertical="center"/>
      <protection hidden="1"/>
    </xf>
    <xf numFmtId="0" fontId="6" fillId="0" borderId="12" xfId="0" applyFont="1" applyFill="1" applyBorder="1" applyAlignment="1" applyProtection="1">
      <alignment vertical="top"/>
      <protection hidden="1"/>
    </xf>
    <xf numFmtId="4" fontId="6" fillId="0" borderId="12" xfId="0" applyNumberFormat="1" applyFont="1" applyFill="1" applyBorder="1" applyAlignment="1" applyProtection="1">
      <alignment horizontal="center"/>
      <protection hidden="1"/>
    </xf>
    <xf numFmtId="0" fontId="6" fillId="0" borderId="12" xfId="0" applyFont="1" applyFill="1" applyBorder="1" applyAlignment="1" applyProtection="1">
      <alignment horizontal="center"/>
      <protection hidden="1"/>
    </xf>
    <xf numFmtId="4" fontId="6" fillId="0" borderId="12" xfId="0" applyNumberFormat="1" applyFont="1" applyFill="1" applyBorder="1" applyAlignment="1" applyProtection="1">
      <alignment horizontal="right"/>
      <protection hidden="1"/>
    </xf>
    <xf numFmtId="4" fontId="6" fillId="0" borderId="12" xfId="0" applyNumberFormat="1" applyFont="1" applyFill="1" applyBorder="1" applyAlignment="1" applyProtection="1">
      <alignment/>
      <protection hidden="1"/>
    </xf>
    <xf numFmtId="4" fontId="6" fillId="0" borderId="10" xfId="0" applyNumberFormat="1" applyFont="1" applyFill="1" applyBorder="1" applyAlignment="1" applyProtection="1">
      <alignment horizontal="right"/>
      <protection hidden="1"/>
    </xf>
    <xf numFmtId="4" fontId="6" fillId="0" borderId="10" xfId="0" applyNumberFormat="1" applyFont="1" applyFill="1" applyBorder="1" applyAlignment="1" applyProtection="1">
      <alignment/>
      <protection hidden="1"/>
    </xf>
    <xf numFmtId="0" fontId="6" fillId="0" borderId="10" xfId="0" applyFont="1" applyBorder="1" applyAlignment="1" applyProtection="1">
      <alignment horizontal="center"/>
      <protection hidden="1"/>
    </xf>
    <xf numFmtId="4" fontId="6" fillId="0" borderId="10" xfId="0" applyNumberFormat="1" applyFont="1" applyBorder="1" applyAlignment="1" applyProtection="1">
      <alignment horizontal="center"/>
      <protection hidden="1"/>
    </xf>
    <xf numFmtId="4" fontId="6" fillId="0" borderId="10" xfId="0" applyNumberFormat="1" applyFont="1" applyBorder="1" applyAlignment="1" applyProtection="1">
      <alignment horizontal="right"/>
      <protection hidden="1"/>
    </xf>
    <xf numFmtId="4" fontId="6" fillId="0" borderId="10" xfId="0" applyNumberFormat="1" applyFont="1" applyBorder="1" applyAlignment="1" applyProtection="1">
      <alignment/>
      <protection hidden="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0" fontId="6" fillId="34" borderId="10" xfId="0" applyFont="1" applyFill="1" applyBorder="1" applyAlignment="1">
      <alignment/>
    </xf>
    <xf numFmtId="0" fontId="6" fillId="33" borderId="10" xfId="0" applyFont="1" applyFill="1" applyBorder="1" applyAlignment="1">
      <alignment horizontal="left"/>
    </xf>
    <xf numFmtId="0" fontId="6" fillId="0" borderId="10" xfId="0" applyFont="1" applyFill="1" applyBorder="1" applyAlignment="1">
      <alignment horizontal="left"/>
    </xf>
    <xf numFmtId="4" fontId="6" fillId="33" borderId="11" xfId="67" applyNumberFormat="1" applyFont="1" applyFill="1" applyBorder="1" applyAlignment="1">
      <alignment horizontal="right" vertical="top"/>
    </xf>
    <xf numFmtId="4" fontId="6" fillId="33" borderId="10" xfId="0" applyNumberFormat="1" applyFont="1" applyFill="1" applyBorder="1" applyAlignment="1" applyProtection="1">
      <alignment horizontal="right" vertical="center" wrapText="1"/>
      <protection locked="0"/>
    </xf>
    <xf numFmtId="4" fontId="6" fillId="33" borderId="10" xfId="0" applyNumberFormat="1" applyFont="1" applyFill="1" applyBorder="1" applyAlignment="1" applyProtection="1">
      <alignment vertical="center" wrapText="1"/>
      <protection locked="0"/>
    </xf>
    <xf numFmtId="0" fontId="6" fillId="0" borderId="10" xfId="0" applyFont="1" applyFill="1" applyBorder="1" applyAlignment="1">
      <alignment horizontal="left" vertical="top" wrapText="1"/>
    </xf>
    <xf numFmtId="4" fontId="6" fillId="0" borderId="11" xfId="67" applyNumberFormat="1" applyFont="1" applyFill="1" applyBorder="1" applyAlignment="1">
      <alignment horizontal="right" vertical="top"/>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40" fontId="6" fillId="0" borderId="10" xfId="67" applyNumberFormat="1" applyFont="1" applyFill="1" applyBorder="1" applyAlignment="1" applyProtection="1">
      <alignment horizontal="center" vertical="center" wrapText="1"/>
      <protection/>
    </xf>
    <xf numFmtId="0" fontId="6" fillId="33" borderId="10" xfId="0" applyFont="1" applyFill="1" applyBorder="1" applyAlignment="1">
      <alignment wrapText="1"/>
    </xf>
    <xf numFmtId="0" fontId="6" fillId="0" borderId="10" xfId="0" applyFont="1" applyFill="1" applyBorder="1" applyAlignment="1">
      <alignment horizontal="left" vertical="center"/>
    </xf>
    <xf numFmtId="1" fontId="6" fillId="0" borderId="10" xfId="0" applyNumberFormat="1" applyFont="1" applyFill="1" applyBorder="1" applyAlignment="1">
      <alignment horizontal="center" vertical="top"/>
    </xf>
    <xf numFmtId="184" fontId="6" fillId="0" borderId="10" xfId="0" applyNumberFormat="1" applyFont="1" applyBorder="1" applyAlignment="1">
      <alignment horizontal="center" vertical="center" wrapText="1"/>
    </xf>
    <xf numFmtId="4" fontId="6" fillId="33" borderId="11" xfId="67" applyNumberFormat="1" applyFont="1" applyFill="1" applyBorder="1" applyAlignment="1">
      <alignment vertical="top"/>
    </xf>
    <xf numFmtId="4" fontId="6" fillId="33" borderId="10" xfId="0" applyNumberFormat="1" applyFont="1" applyFill="1" applyBorder="1" applyAlignment="1" applyProtection="1">
      <alignment horizontal="center"/>
      <protection hidden="1"/>
    </xf>
    <xf numFmtId="4" fontId="6" fillId="33" borderId="10" xfId="0" applyNumberFormat="1" applyFont="1" applyFill="1" applyBorder="1" applyAlignment="1" applyProtection="1">
      <alignment horizontal="right"/>
      <protection hidden="1"/>
    </xf>
    <xf numFmtId="4" fontId="6" fillId="33" borderId="11" xfId="67" applyNumberFormat="1" applyFont="1" applyFill="1" applyBorder="1" applyAlignment="1">
      <alignment vertical="center"/>
    </xf>
    <xf numFmtId="4" fontId="6" fillId="33" borderId="10" xfId="0" applyNumberFormat="1" applyFont="1" applyFill="1" applyBorder="1" applyAlignment="1">
      <alignment horizontal="right"/>
    </xf>
    <xf numFmtId="0" fontId="6" fillId="0" borderId="26" xfId="0" applyFont="1" applyFill="1" applyBorder="1" applyAlignment="1" applyProtection="1">
      <alignment/>
      <protection hidden="1"/>
    </xf>
    <xf numFmtId="0" fontId="6" fillId="33" borderId="14" xfId="0" applyFont="1" applyFill="1" applyBorder="1" applyAlignment="1">
      <alignment/>
    </xf>
    <xf numFmtId="1"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1" fontId="6" fillId="33"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Font="1" applyFill="1" applyBorder="1" applyAlignment="1">
      <alignment vertical="top" wrapText="1"/>
    </xf>
    <xf numFmtId="4" fontId="6" fillId="0" borderId="11" xfId="67" applyNumberFormat="1" applyFont="1" applyFill="1" applyBorder="1" applyAlignment="1">
      <alignment horizontal="right" vertical="center" wrapText="1"/>
    </xf>
    <xf numFmtId="4" fontId="6" fillId="0" borderId="11" xfId="67" applyNumberFormat="1" applyFont="1" applyFill="1" applyBorder="1" applyAlignment="1">
      <alignment horizontal="right" vertical="center"/>
    </xf>
    <xf numFmtId="0" fontId="6" fillId="0" borderId="10" xfId="0" applyFont="1" applyBorder="1" applyAlignment="1" applyProtection="1">
      <alignment vertical="center" wrapText="1"/>
      <protection/>
    </xf>
    <xf numFmtId="0" fontId="6" fillId="0" borderId="10" xfId="0" applyFont="1" applyBorder="1" applyAlignment="1" applyProtection="1">
      <alignment horizontal="center" vertical="center"/>
      <protection/>
    </xf>
    <xf numFmtId="40" fontId="6" fillId="0" borderId="10" xfId="67" applyNumberFormat="1" applyFont="1" applyFill="1" applyBorder="1" applyAlignment="1" applyProtection="1">
      <alignment horizontal="center" vertical="center"/>
      <protection/>
    </xf>
    <xf numFmtId="4" fontId="6" fillId="0" borderId="10" xfId="67" applyNumberFormat="1" applyFont="1" applyFill="1" applyBorder="1" applyAlignment="1" applyProtection="1">
      <alignment horizontal="center" vertical="center" wrapText="1"/>
      <protection/>
    </xf>
    <xf numFmtId="4" fontId="6" fillId="0" borderId="10" xfId="0" applyNumberFormat="1" applyFont="1" applyFill="1" applyBorder="1" applyAlignment="1" applyProtection="1">
      <alignment horizontal="center" vertical="center"/>
      <protection/>
    </xf>
    <xf numFmtId="4" fontId="6" fillId="37" borderId="10" xfId="0" applyNumberFormat="1" applyFont="1" applyFill="1" applyBorder="1" applyAlignment="1" applyProtection="1">
      <alignment horizontal="center" vertical="center"/>
      <protection/>
    </xf>
    <xf numFmtId="4" fontId="6" fillId="0" borderId="11" xfId="0" applyNumberFormat="1" applyFont="1" applyFill="1" applyBorder="1" applyAlignment="1">
      <alignment/>
    </xf>
    <xf numFmtId="4" fontId="7" fillId="35" borderId="20" xfId="0" applyNumberFormat="1" applyFont="1" applyFill="1" applyBorder="1" applyAlignment="1">
      <alignment/>
    </xf>
    <xf numFmtId="4" fontId="6" fillId="35" borderId="27" xfId="0" applyNumberFormat="1" applyFont="1" applyFill="1" applyBorder="1" applyAlignment="1">
      <alignment/>
    </xf>
    <xf numFmtId="4" fontId="6" fillId="38" borderId="11" xfId="67" applyNumberFormat="1" applyFont="1" applyFill="1" applyBorder="1" applyAlignment="1">
      <alignment vertical="top"/>
    </xf>
    <xf numFmtId="4" fontId="6" fillId="33" borderId="11" xfId="67" applyNumberFormat="1" applyFont="1" applyFill="1" applyBorder="1" applyAlignment="1" applyProtection="1">
      <alignment vertical="center"/>
      <protection/>
    </xf>
    <xf numFmtId="4" fontId="6" fillId="33" borderId="10" xfId="67" applyNumberFormat="1" applyFont="1" applyFill="1" applyBorder="1" applyAlignment="1" applyProtection="1">
      <alignment horizontal="right" vertical="center"/>
      <protection locked="0"/>
    </xf>
    <xf numFmtId="4" fontId="6" fillId="33" borderId="10" xfId="67" applyNumberFormat="1" applyFont="1" applyFill="1" applyBorder="1" applyAlignment="1" applyProtection="1">
      <alignment vertical="center"/>
      <protection locked="0"/>
    </xf>
    <xf numFmtId="4" fontId="6" fillId="0" borderId="11" xfId="0" applyNumberFormat="1" applyFont="1" applyFill="1" applyBorder="1" applyAlignment="1">
      <alignment vertical="center" wrapText="1"/>
    </xf>
    <xf numFmtId="4" fontId="6" fillId="37" borderId="11" xfId="67" applyNumberFormat="1" applyFont="1" applyFill="1" applyBorder="1" applyAlignment="1" applyProtection="1">
      <alignment vertical="center" wrapText="1"/>
      <protection/>
    </xf>
    <xf numFmtId="4" fontId="6" fillId="0" borderId="11" xfId="67" applyNumberFormat="1" applyFont="1" applyFill="1" applyBorder="1" applyAlignment="1" applyProtection="1">
      <alignment horizontal="right" vertical="center"/>
      <protection/>
    </xf>
    <xf numFmtId="4" fontId="11" fillId="38" borderId="22" xfId="52" applyNumberFormat="1" applyFont="1" applyFill="1" applyBorder="1" applyAlignment="1">
      <alignment horizontal="right" vertical="center"/>
      <protection/>
    </xf>
    <xf numFmtId="4" fontId="11" fillId="38" borderId="22" xfId="52" applyNumberFormat="1" applyFont="1" applyFill="1" applyBorder="1" applyAlignment="1">
      <alignment vertical="center"/>
      <protection/>
    </xf>
    <xf numFmtId="4" fontId="11" fillId="38" borderId="28" xfId="52" applyNumberFormat="1" applyFont="1" applyFill="1" applyBorder="1" applyAlignment="1">
      <alignment vertical="center"/>
      <protection/>
    </xf>
    <xf numFmtId="4" fontId="6" fillId="0" borderId="12" xfId="0" applyNumberFormat="1" applyFont="1" applyBorder="1" applyAlignment="1" applyProtection="1">
      <alignment wrapText="1"/>
      <protection hidden="1"/>
    </xf>
    <xf numFmtId="4" fontId="6" fillId="0" borderId="10" xfId="0" applyNumberFormat="1" applyFont="1" applyBorder="1" applyAlignment="1" applyProtection="1">
      <alignment wrapText="1"/>
      <protection hidden="1"/>
    </xf>
    <xf numFmtId="0" fontId="6" fillId="33" borderId="18" xfId="0" applyFont="1" applyFill="1" applyBorder="1" applyAlignment="1" applyProtection="1">
      <alignment vertical="center"/>
      <protection hidden="1"/>
    </xf>
    <xf numFmtId="0" fontId="6" fillId="33" borderId="14" xfId="0" applyFont="1" applyFill="1" applyBorder="1" applyAlignment="1" applyProtection="1">
      <alignment vertical="center"/>
      <protection hidden="1"/>
    </xf>
    <xf numFmtId="0" fontId="7" fillId="33" borderId="14" xfId="0" applyFont="1" applyFill="1" applyBorder="1" applyAlignment="1" applyProtection="1">
      <alignment vertical="center"/>
      <protection hidden="1"/>
    </xf>
    <xf numFmtId="4" fontId="6" fillId="33" borderId="14" xfId="0" applyNumberFormat="1" applyFont="1" applyFill="1" applyBorder="1" applyAlignment="1" applyProtection="1">
      <alignment vertical="top"/>
      <protection hidden="1"/>
    </xf>
    <xf numFmtId="0" fontId="6" fillId="33" borderId="0" xfId="0" applyFont="1" applyFill="1" applyAlignment="1" applyProtection="1">
      <alignment/>
      <protection hidden="1"/>
    </xf>
    <xf numFmtId="0" fontId="6" fillId="33" borderId="0" xfId="0" applyFont="1" applyFill="1" applyBorder="1" applyAlignment="1" applyProtection="1">
      <alignment/>
      <protection hidden="1"/>
    </xf>
    <xf numFmtId="0" fontId="7" fillId="33" borderId="14" xfId="0" applyFont="1" applyFill="1" applyBorder="1" applyAlignment="1" applyProtection="1">
      <alignment/>
      <protection hidden="1"/>
    </xf>
    <xf numFmtId="4" fontId="7" fillId="33" borderId="14" xfId="0" applyNumberFormat="1" applyFont="1" applyFill="1" applyBorder="1" applyAlignment="1">
      <alignment horizontal="center" vertical="top"/>
    </xf>
    <xf numFmtId="4" fontId="6" fillId="33" borderId="14" xfId="0" applyNumberFormat="1" applyFont="1" applyFill="1" applyBorder="1" applyAlignment="1" applyProtection="1">
      <alignment/>
      <protection hidden="1"/>
    </xf>
    <xf numFmtId="0" fontId="6" fillId="33" borderId="19" xfId="0" applyFont="1" applyFill="1" applyBorder="1" applyAlignment="1" applyProtection="1">
      <alignment/>
      <protection hidden="1"/>
    </xf>
    <xf numFmtId="184" fontId="6" fillId="33" borderId="10" xfId="0" applyNumberFormat="1" applyFont="1" applyFill="1" applyBorder="1" applyAlignment="1">
      <alignment horizontal="center" vertical="center" wrapText="1"/>
    </xf>
    <xf numFmtId="4" fontId="6" fillId="33" borderId="10" xfId="0" applyNumberFormat="1" applyFont="1" applyFill="1" applyBorder="1" applyAlignment="1" applyProtection="1">
      <alignment horizontal="center" vertical="center"/>
      <protection hidden="1"/>
    </xf>
    <xf numFmtId="4" fontId="6" fillId="33" borderId="10" xfId="0" applyNumberFormat="1" applyFont="1" applyFill="1" applyBorder="1" applyAlignment="1" applyProtection="1">
      <alignment horizontal="center" vertical="top"/>
      <protection hidden="1"/>
    </xf>
    <xf numFmtId="0" fontId="6" fillId="33" borderId="10" xfId="0" applyFont="1" applyFill="1" applyBorder="1" applyAlignment="1">
      <alignment vertical="justify" wrapText="1"/>
    </xf>
    <xf numFmtId="0" fontId="6" fillId="34" borderId="10" xfId="0" applyFont="1" applyFill="1" applyBorder="1" applyAlignment="1" applyProtection="1">
      <alignment horizontal="center" vertical="top" wrapText="1"/>
      <protection/>
    </xf>
    <xf numFmtId="0" fontId="6" fillId="33" borderId="13"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3" xfId="0" applyFont="1" applyFill="1" applyBorder="1" applyAlignment="1">
      <alignment vertical="center" wrapText="1"/>
    </xf>
    <xf numFmtId="184" fontId="6" fillId="33" borderId="13" xfId="0" applyNumberFormat="1" applyFont="1" applyFill="1" applyBorder="1" applyAlignment="1">
      <alignment horizontal="center" vertical="center" wrapText="1"/>
    </xf>
    <xf numFmtId="0" fontId="6" fillId="33" borderId="13" xfId="0" applyFont="1" applyFill="1" applyBorder="1" applyAlignment="1">
      <alignment wrapText="1"/>
    </xf>
    <xf numFmtId="206" fontId="6" fillId="0" borderId="11" xfId="67" applyNumberFormat="1" applyFont="1" applyFill="1" applyBorder="1" applyAlignment="1">
      <alignment horizontal="right" vertical="center" wrapText="1"/>
    </xf>
    <xf numFmtId="0" fontId="6" fillId="0" borderId="10" xfId="0" applyNumberFormat="1" applyFont="1" applyFill="1" applyBorder="1" applyAlignment="1">
      <alignment horizontal="center" vertical="center" wrapText="1"/>
    </xf>
    <xf numFmtId="0" fontId="8" fillId="33" borderId="13" xfId="0" applyFont="1" applyFill="1" applyBorder="1" applyAlignment="1">
      <alignment/>
    </xf>
    <xf numFmtId="0" fontId="8" fillId="33" borderId="10" xfId="0" applyFont="1" applyFill="1" applyBorder="1" applyAlignment="1">
      <alignment horizontal="center"/>
    </xf>
    <xf numFmtId="4" fontId="6" fillId="33" borderId="10" xfId="0" applyNumberFormat="1" applyFont="1" applyFill="1" applyBorder="1" applyAlignment="1">
      <alignment horizontal="center"/>
    </xf>
    <xf numFmtId="0" fontId="6" fillId="33" borderId="10" xfId="0" applyFont="1" applyFill="1" applyBorder="1" applyAlignment="1">
      <alignment horizontal="center"/>
    </xf>
    <xf numFmtId="4" fontId="6" fillId="33" borderId="11" xfId="0" applyNumberFormat="1" applyFont="1" applyFill="1" applyBorder="1" applyAlignment="1">
      <alignment/>
    </xf>
    <xf numFmtId="1" fontId="6" fillId="0" borderId="10" xfId="0" applyNumberFormat="1" applyFont="1" applyBorder="1" applyAlignment="1" applyProtection="1">
      <alignment horizontal="center" vertical="center"/>
      <protection/>
    </xf>
    <xf numFmtId="1" fontId="6" fillId="37" borderId="10" xfId="0" applyNumberFormat="1" applyFont="1" applyFill="1" applyBorder="1" applyAlignment="1" applyProtection="1">
      <alignment horizontal="center" vertical="center"/>
      <protection/>
    </xf>
    <xf numFmtId="4" fontId="6" fillId="0" borderId="10" xfId="0" applyNumberFormat="1" applyFont="1" applyFill="1" applyBorder="1" applyAlignment="1" applyProtection="1">
      <alignment horizontal="right" vertical="center" wrapText="1"/>
      <protection locked="0"/>
    </xf>
    <xf numFmtId="0" fontId="6" fillId="0" borderId="10" xfId="0" applyFont="1" applyFill="1" applyBorder="1" applyAlignment="1" applyProtection="1">
      <alignment vertical="center" wrapText="1"/>
      <protection/>
    </xf>
    <xf numFmtId="184"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6" fillId="0" borderId="0" xfId="0" applyFont="1" applyBorder="1" applyAlignment="1">
      <alignment wrapText="1"/>
    </xf>
    <xf numFmtId="0" fontId="6" fillId="37" borderId="10" xfId="0" applyFont="1" applyFill="1" applyBorder="1" applyAlignment="1" applyProtection="1">
      <alignment horizontal="center" vertical="center"/>
      <protection/>
    </xf>
    <xf numFmtId="4" fontId="6" fillId="37" borderId="11" xfId="67" applyNumberFormat="1" applyFont="1" applyFill="1" applyBorder="1" applyAlignment="1" applyProtection="1">
      <alignment horizontal="right" vertical="center"/>
      <protection/>
    </xf>
    <xf numFmtId="4" fontId="6" fillId="33" borderId="10" xfId="0" applyNumberFormat="1" applyFont="1" applyFill="1" applyBorder="1" applyAlignment="1" applyProtection="1">
      <alignment horizontal="center" vertical="top"/>
      <protection/>
    </xf>
    <xf numFmtId="0" fontId="6" fillId="33" borderId="10" xfId="0" applyFont="1" applyFill="1" applyBorder="1" applyAlignment="1" applyProtection="1">
      <alignment horizontal="center" vertical="top"/>
      <protection/>
    </xf>
    <xf numFmtId="4" fontId="7" fillId="33" borderId="10" xfId="0" applyNumberFormat="1" applyFont="1" applyFill="1" applyBorder="1" applyAlignment="1">
      <alignment horizontal="center" vertical="top"/>
    </xf>
    <xf numFmtId="0" fontId="7" fillId="33" borderId="10" xfId="0" applyFont="1" applyFill="1" applyBorder="1" applyAlignment="1">
      <alignment horizontal="center" vertical="top"/>
    </xf>
    <xf numFmtId="4" fontId="0" fillId="0" borderId="0" xfId="0" applyNumberFormat="1" applyAlignment="1">
      <alignment/>
    </xf>
    <xf numFmtId="3" fontId="0" fillId="0" borderId="0" xfId="0" applyNumberFormat="1" applyAlignment="1">
      <alignment/>
    </xf>
    <xf numFmtId="0" fontId="6" fillId="0" borderId="13" xfId="0"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7" fillId="0" borderId="29" xfId="0" applyFont="1" applyFill="1" applyBorder="1" applyAlignment="1" applyProtection="1">
      <alignment horizontal="center" vertical="center"/>
      <protection hidden="1"/>
    </xf>
    <xf numFmtId="0" fontId="7" fillId="0" borderId="30" xfId="0" applyFont="1" applyFill="1" applyBorder="1" applyAlignment="1" applyProtection="1">
      <alignment horizontal="center" vertical="center"/>
      <protection hidden="1"/>
    </xf>
    <xf numFmtId="0" fontId="7" fillId="0" borderId="31" xfId="0" applyFont="1" applyFill="1" applyBorder="1" applyAlignment="1" applyProtection="1">
      <alignment horizontal="center" vertical="center"/>
      <protection hidden="1"/>
    </xf>
    <xf numFmtId="0" fontId="8" fillId="0" borderId="13" xfId="0" applyFont="1" applyFill="1" applyBorder="1" applyAlignment="1">
      <alignment horizontal="left" wrapText="1"/>
    </xf>
    <xf numFmtId="0" fontId="8" fillId="0" borderId="10" xfId="0" applyFont="1" applyFill="1" applyBorder="1" applyAlignment="1">
      <alignment horizontal="left" wrapText="1"/>
    </xf>
    <xf numFmtId="0" fontId="8" fillId="0" borderId="11" xfId="0" applyFont="1" applyFill="1" applyBorder="1" applyAlignment="1">
      <alignment horizontal="left" wrapText="1"/>
    </xf>
    <xf numFmtId="0" fontId="11" fillId="38" borderId="10" xfId="52" applyFont="1" applyFill="1" applyBorder="1" applyAlignment="1">
      <alignment horizontal="left" vertical="center" wrapText="1"/>
      <protection/>
    </xf>
    <xf numFmtId="0" fontId="11" fillId="38" borderId="11" xfId="52" applyFont="1" applyFill="1" applyBorder="1" applyAlignment="1">
      <alignment horizontal="left" vertical="center" wrapText="1"/>
      <protection/>
    </xf>
    <xf numFmtId="4" fontId="6" fillId="33" borderId="10" xfId="0" applyNumberFormat="1" applyFont="1" applyFill="1" applyBorder="1" applyAlignment="1" applyProtection="1">
      <alignment horizontal="right" vertical="top"/>
      <protection locked="0"/>
    </xf>
    <xf numFmtId="4" fontId="6" fillId="0" borderId="10" xfId="0" applyNumberFormat="1" applyFont="1" applyFill="1" applyBorder="1" applyAlignment="1" applyProtection="1">
      <alignment horizontal="right" vertical="top"/>
      <protection locked="0"/>
    </xf>
    <xf numFmtId="4" fontId="6" fillId="0" borderId="10" xfId="0" applyNumberFormat="1" applyFont="1" applyFill="1" applyBorder="1" applyAlignment="1" applyProtection="1">
      <alignment vertical="top"/>
      <protection locked="0"/>
    </xf>
    <xf numFmtId="4" fontId="6" fillId="33" borderId="10" xfId="0" applyNumberFormat="1" applyFont="1" applyFill="1" applyBorder="1" applyAlignment="1" applyProtection="1">
      <alignment vertical="top"/>
      <protection locked="0"/>
    </xf>
    <xf numFmtId="4" fontId="6" fillId="33" borderId="10" xfId="0" applyNumberFormat="1" applyFont="1" applyFill="1" applyBorder="1" applyAlignment="1" applyProtection="1">
      <alignment/>
      <protection hidden="1" locked="0"/>
    </xf>
    <xf numFmtId="4" fontId="6" fillId="33" borderId="10" xfId="0" applyNumberFormat="1" applyFont="1" applyFill="1" applyBorder="1" applyAlignment="1" applyProtection="1">
      <alignment horizontal="right" vertical="top" wrapText="1"/>
      <protection locked="0"/>
    </xf>
    <xf numFmtId="4" fontId="6" fillId="33" borderId="16" xfId="0" applyNumberFormat="1" applyFont="1" applyFill="1" applyBorder="1" applyAlignment="1" applyProtection="1">
      <alignment vertical="top"/>
      <protection locked="0"/>
    </xf>
    <xf numFmtId="4" fontId="7" fillId="33" borderId="10" xfId="0" applyNumberFormat="1" applyFont="1" applyFill="1" applyBorder="1" applyAlignment="1" applyProtection="1">
      <alignment vertical="top"/>
      <protection locked="0"/>
    </xf>
    <xf numFmtId="4" fontId="6" fillId="33" borderId="10" xfId="0" applyNumberFormat="1" applyFont="1" applyFill="1" applyBorder="1" applyAlignment="1" applyProtection="1">
      <alignment/>
      <protection locked="0"/>
    </xf>
    <xf numFmtId="4" fontId="7" fillId="33" borderId="10" xfId="0" applyNumberFormat="1" applyFont="1" applyFill="1" applyBorder="1" applyAlignment="1" applyProtection="1">
      <alignment horizontal="right" vertical="top"/>
      <protection locked="0"/>
    </xf>
    <xf numFmtId="4" fontId="6" fillId="33" borderId="10" xfId="0" applyNumberFormat="1" applyFont="1" applyFill="1" applyBorder="1" applyAlignment="1" applyProtection="1">
      <alignment horizontal="right"/>
      <protection locked="0"/>
    </xf>
    <xf numFmtId="206" fontId="6" fillId="0" borderId="10" xfId="0" applyNumberFormat="1" applyFont="1" applyFill="1" applyBorder="1" applyAlignment="1" applyProtection="1">
      <alignment horizontal="right" vertical="center" wrapText="1"/>
      <protection locked="0"/>
    </xf>
    <xf numFmtId="4" fontId="6" fillId="0" borderId="10" xfId="0" applyNumberFormat="1" applyFont="1" applyFill="1" applyBorder="1" applyAlignment="1" applyProtection="1">
      <alignment wrapText="1"/>
      <protection locked="0"/>
    </xf>
    <xf numFmtId="4" fontId="6" fillId="33" borderId="10" xfId="0" applyNumberFormat="1" applyFont="1" applyFill="1" applyBorder="1" applyAlignment="1" applyProtection="1" quotePrefix="1">
      <alignment horizontal="right" vertical="center" wrapText="1"/>
      <protection locked="0"/>
    </xf>
    <xf numFmtId="4" fontId="6" fillId="34" borderId="10" xfId="0" applyNumberFormat="1" applyFont="1" applyFill="1" applyBorder="1" applyAlignment="1" applyProtection="1">
      <alignment vertical="top" wrapText="1"/>
      <protection locked="0"/>
    </xf>
    <xf numFmtId="4" fontId="6" fillId="0" borderId="10" xfId="0" applyNumberFormat="1" applyFont="1" applyFill="1" applyBorder="1" applyAlignment="1" applyProtection="1">
      <alignment vertical="center" wrapText="1"/>
      <protection locked="0"/>
    </xf>
    <xf numFmtId="4" fontId="6" fillId="37" borderId="10" xfId="67" applyNumberFormat="1" applyFont="1" applyFill="1" applyBorder="1" applyAlignment="1" applyProtection="1">
      <alignment horizontal="right" vertical="center" wrapText="1"/>
      <protection locked="0"/>
    </xf>
    <xf numFmtId="4" fontId="6" fillId="37" borderId="10" xfId="67" applyNumberFormat="1" applyFont="1" applyFill="1" applyBorder="1" applyAlignment="1" applyProtection="1">
      <alignment vertical="center" wrapText="1"/>
      <protection locked="0"/>
    </xf>
    <xf numFmtId="4" fontId="6" fillId="0" borderId="10" xfId="0" applyNumberFormat="1" applyFont="1" applyBorder="1" applyAlignment="1" applyProtection="1">
      <alignment horizontal="right" vertical="center"/>
      <protection locked="0"/>
    </xf>
    <xf numFmtId="4" fontId="6" fillId="0" borderId="10" xfId="67" applyNumberFormat="1" applyFont="1" applyFill="1" applyBorder="1" applyAlignment="1" applyProtection="1">
      <alignment horizontal="right" vertical="center" wrapText="1"/>
      <protection locked="0"/>
    </xf>
    <xf numFmtId="4" fontId="6" fillId="37" borderId="10" xfId="0" applyNumberFormat="1" applyFont="1" applyFill="1" applyBorder="1" applyAlignment="1" applyProtection="1">
      <alignment horizontal="right" vertical="center"/>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uro" xfId="44"/>
    <cellStyle name="Hyperlink" xfId="45"/>
    <cellStyle name="Followed Hyperlink" xfId="46"/>
    <cellStyle name="Incorreto" xfId="47"/>
    <cellStyle name="Currency" xfId="48"/>
    <cellStyle name="Currency [0]" xfId="49"/>
    <cellStyle name="Neutra" xfId="50"/>
    <cellStyle name="Normal 2" xfId="51"/>
    <cellStyle name="Normal 5" xfId="52"/>
    <cellStyle name="Normal 5 2" xfId="53"/>
    <cellStyle name="Nota" xfId="54"/>
    <cellStyle name="planilhas"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2057400</xdr:colOff>
      <xdr:row>481</xdr:row>
      <xdr:rowOff>0</xdr:rowOff>
    </xdr:from>
    <xdr:to>
      <xdr:col>2</xdr:col>
      <xdr:colOff>2143125</xdr:colOff>
      <xdr:row>481</xdr:row>
      <xdr:rowOff>0</xdr:rowOff>
    </xdr:to>
    <xdr:sp fLocksText="0">
      <xdr:nvSpPr>
        <xdr:cNvPr id="1"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2"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3"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6"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7"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8"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9"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0"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1"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2"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3"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6"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7"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8"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9"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20"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21"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22"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23"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2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2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26"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27"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28"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29"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30"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31"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32"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33"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3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3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36"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37"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38"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39"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40"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41"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42"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43"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4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4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46"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47"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48"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49"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50"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51"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52"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53"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5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5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56"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57"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58"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59"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60"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61"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62"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63"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6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6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66"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67"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68"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69"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70"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71"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72"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73"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7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7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76"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77"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78"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79"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80"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81"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82"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83"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8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8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86"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87"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88"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89"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90"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91"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92"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93"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9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9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96"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97"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98"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99"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00"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01"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02"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03"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0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0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06"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07"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08"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09"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10"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11"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12"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13"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1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1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16"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17"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18"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19"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20"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21"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22"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23"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2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2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26"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27"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28"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29"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30"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31"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32"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33"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3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3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36"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37"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38"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39"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40"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41"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42"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43"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4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4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46"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47"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48"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49"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50"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51"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52"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53"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5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5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56"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57"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58"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59"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60"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61"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62"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63"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6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6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66"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67"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68"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69"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70"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71"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72"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73"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7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7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76"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77"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78"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79"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80"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81"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82"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83"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84"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85"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86"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87"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88"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89"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90"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91"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208</xdr:row>
      <xdr:rowOff>0</xdr:rowOff>
    </xdr:from>
    <xdr:to>
      <xdr:col>2</xdr:col>
      <xdr:colOff>2143125</xdr:colOff>
      <xdr:row>208</xdr:row>
      <xdr:rowOff>0</xdr:rowOff>
    </xdr:to>
    <xdr:sp fLocksText="0">
      <xdr:nvSpPr>
        <xdr:cNvPr id="192" name="Text Box 1"/>
        <xdr:cNvSpPr txBox="1">
          <a:spLocks noChangeArrowheads="1"/>
        </xdr:cNvSpPr>
      </xdr:nvSpPr>
      <xdr:spPr>
        <a:xfrm>
          <a:off x="2971800" y="360807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93" name="Text Box 1"/>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481</xdr:row>
      <xdr:rowOff>0</xdr:rowOff>
    </xdr:from>
    <xdr:to>
      <xdr:col>2</xdr:col>
      <xdr:colOff>2143125</xdr:colOff>
      <xdr:row>481</xdr:row>
      <xdr:rowOff>0</xdr:rowOff>
    </xdr:to>
    <xdr:sp fLocksText="0">
      <xdr:nvSpPr>
        <xdr:cNvPr id="194" name="Text Box 2"/>
        <xdr:cNvSpPr txBox="1">
          <a:spLocks noChangeArrowheads="1"/>
        </xdr:cNvSpPr>
      </xdr:nvSpPr>
      <xdr:spPr>
        <a:xfrm>
          <a:off x="2971800" y="975741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195"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19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19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19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199"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0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01"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0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0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0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0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0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0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0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09"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1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11"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1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1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1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1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1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1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1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19"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2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21"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2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2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2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2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2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2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2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29"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3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31"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3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3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3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3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3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3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3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39"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4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41"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4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4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4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4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4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4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4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49"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5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51"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5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5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5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5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5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5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5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59"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6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61"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6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6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6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6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6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6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6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69"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7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71"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7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7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7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7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7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7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7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79"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8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81"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8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8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8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28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412</xdr:row>
      <xdr:rowOff>0</xdr:rowOff>
    </xdr:to>
    <xdr:sp fLocksText="0">
      <xdr:nvSpPr>
        <xdr:cNvPr id="286" name="Text Box 1"/>
        <xdr:cNvSpPr txBox="1">
          <a:spLocks noChangeArrowheads="1"/>
        </xdr:cNvSpPr>
      </xdr:nvSpPr>
      <xdr:spPr>
        <a:xfrm>
          <a:off x="2971800" y="83000850"/>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8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8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8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90"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9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9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9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9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9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9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9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9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29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00"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0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0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0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0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0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0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0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0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0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10"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1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1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1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1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1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1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1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1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1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20"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2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2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2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2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2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2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2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2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2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30"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3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3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3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3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3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3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3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3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3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40"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4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4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4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4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4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4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4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4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4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50"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5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5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5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5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5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5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5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5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5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60"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6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6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6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6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6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6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6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6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6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70"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7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7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7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7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7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37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77"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7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79"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8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81"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8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8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8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8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8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8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8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89"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9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91"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9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9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9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9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9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9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9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399"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0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01"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0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0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0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0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0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0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0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09"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1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11"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1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1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1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1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1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1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1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19"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2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21"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2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2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2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2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2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2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2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29"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3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31"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3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3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3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3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3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3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3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39"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4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41"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4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4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4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4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4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4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4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49"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5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51"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5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5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5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5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5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5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58"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59"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60"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61"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62"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63"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64"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65"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66" name="Text Box 1"/>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411</xdr:row>
      <xdr:rowOff>0</xdr:rowOff>
    </xdr:to>
    <xdr:sp fLocksText="0">
      <xdr:nvSpPr>
        <xdr:cNvPr id="467" name="Text Box 2"/>
        <xdr:cNvSpPr txBox="1">
          <a:spLocks noChangeArrowheads="1"/>
        </xdr:cNvSpPr>
      </xdr:nvSpPr>
      <xdr:spPr>
        <a:xfrm>
          <a:off x="2971800" y="8300085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412</xdr:row>
      <xdr:rowOff>0</xdr:rowOff>
    </xdr:to>
    <xdr:sp fLocksText="0">
      <xdr:nvSpPr>
        <xdr:cNvPr id="468" name="Text Box 1"/>
        <xdr:cNvSpPr txBox="1">
          <a:spLocks noChangeArrowheads="1"/>
        </xdr:cNvSpPr>
      </xdr:nvSpPr>
      <xdr:spPr>
        <a:xfrm>
          <a:off x="2971800" y="83000850"/>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6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7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7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72"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7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7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7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7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7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7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7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8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8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82"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8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8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8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8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8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8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8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9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9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92"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9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9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9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9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9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9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49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0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0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02"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0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0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0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0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0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0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0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1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1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12"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1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1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1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1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1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1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1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2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2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22"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2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2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2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2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2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2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2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3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3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32"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3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3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3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3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3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3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3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4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4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42"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4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4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4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4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4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4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4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5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5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52"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5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5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5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5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5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5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213</xdr:row>
      <xdr:rowOff>0</xdr:rowOff>
    </xdr:from>
    <xdr:to>
      <xdr:col>2</xdr:col>
      <xdr:colOff>2143125</xdr:colOff>
      <xdr:row>213</xdr:row>
      <xdr:rowOff>0</xdr:rowOff>
    </xdr:to>
    <xdr:sp fLocksText="0">
      <xdr:nvSpPr>
        <xdr:cNvPr id="559" name="Text Box 1"/>
        <xdr:cNvSpPr txBox="1">
          <a:spLocks noChangeArrowheads="1"/>
        </xdr:cNvSpPr>
      </xdr:nvSpPr>
      <xdr:spPr>
        <a:xfrm>
          <a:off x="2971800" y="369189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213</xdr:row>
      <xdr:rowOff>0</xdr:rowOff>
    </xdr:from>
    <xdr:to>
      <xdr:col>2</xdr:col>
      <xdr:colOff>2143125</xdr:colOff>
      <xdr:row>213</xdr:row>
      <xdr:rowOff>0</xdr:rowOff>
    </xdr:to>
    <xdr:sp fLocksText="0">
      <xdr:nvSpPr>
        <xdr:cNvPr id="560" name="Text Box 236"/>
        <xdr:cNvSpPr txBox="1">
          <a:spLocks noChangeArrowheads="1"/>
        </xdr:cNvSpPr>
      </xdr:nvSpPr>
      <xdr:spPr>
        <a:xfrm>
          <a:off x="2971800" y="369189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6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6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6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64"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6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6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6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6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6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7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7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7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7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74"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7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7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7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7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7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8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8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8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8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84"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8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8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8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8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8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9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9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9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9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94"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9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9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9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9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59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0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0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0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0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04"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0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0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0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0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0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1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1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1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1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14"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1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1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1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1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1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2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2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2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2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24"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2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2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2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2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2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3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3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3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3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34"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3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3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3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3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3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4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4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4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4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44"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4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46"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4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4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4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5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412</xdr:row>
      <xdr:rowOff>0</xdr:rowOff>
    </xdr:to>
    <xdr:sp fLocksText="0">
      <xdr:nvSpPr>
        <xdr:cNvPr id="651" name="Text Box 1"/>
        <xdr:cNvSpPr txBox="1">
          <a:spLocks noChangeArrowheads="1"/>
        </xdr:cNvSpPr>
      </xdr:nvSpPr>
      <xdr:spPr>
        <a:xfrm>
          <a:off x="2971800" y="83000850"/>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412</xdr:row>
      <xdr:rowOff>0</xdr:rowOff>
    </xdr:to>
    <xdr:sp fLocksText="0">
      <xdr:nvSpPr>
        <xdr:cNvPr id="652" name="Text Box 1"/>
        <xdr:cNvSpPr txBox="1">
          <a:spLocks noChangeArrowheads="1"/>
        </xdr:cNvSpPr>
      </xdr:nvSpPr>
      <xdr:spPr>
        <a:xfrm>
          <a:off x="2971800" y="83000850"/>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5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5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5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56"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5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5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5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6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6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6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6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6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6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66"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6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6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6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7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7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7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7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7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7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76"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7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7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7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8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8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8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8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8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8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86"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8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8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8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9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9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9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9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9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9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96"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9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9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69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0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0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0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0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0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0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06"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0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0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0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1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1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1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1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1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1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16"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1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1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1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2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2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2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2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2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2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26"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2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2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2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3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3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3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33"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34"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35"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36"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37"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38"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39"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40"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41" name="Text Box 1"/>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396</xdr:row>
      <xdr:rowOff>0</xdr:rowOff>
    </xdr:from>
    <xdr:to>
      <xdr:col>2</xdr:col>
      <xdr:colOff>2143125</xdr:colOff>
      <xdr:row>396</xdr:row>
      <xdr:rowOff>0</xdr:rowOff>
    </xdr:to>
    <xdr:sp fLocksText="0">
      <xdr:nvSpPr>
        <xdr:cNvPr id="742" name="Text Box 2"/>
        <xdr:cNvSpPr txBox="1">
          <a:spLocks noChangeArrowheads="1"/>
        </xdr:cNvSpPr>
      </xdr:nvSpPr>
      <xdr:spPr>
        <a:xfrm>
          <a:off x="297180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1847850</xdr:colOff>
      <xdr:row>396</xdr:row>
      <xdr:rowOff>0</xdr:rowOff>
    </xdr:from>
    <xdr:to>
      <xdr:col>2</xdr:col>
      <xdr:colOff>1933575</xdr:colOff>
      <xdr:row>396</xdr:row>
      <xdr:rowOff>152400</xdr:rowOff>
    </xdr:to>
    <xdr:sp fLocksText="0">
      <xdr:nvSpPr>
        <xdr:cNvPr id="743" name="Text Box 1"/>
        <xdr:cNvSpPr txBox="1">
          <a:spLocks noChangeArrowheads="1"/>
        </xdr:cNvSpPr>
      </xdr:nvSpPr>
      <xdr:spPr>
        <a:xfrm>
          <a:off x="2762250" y="80248125"/>
          <a:ext cx="85725" cy="1524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1809750</xdr:colOff>
      <xdr:row>396</xdr:row>
      <xdr:rowOff>0</xdr:rowOff>
    </xdr:from>
    <xdr:to>
      <xdr:col>2</xdr:col>
      <xdr:colOff>1895475</xdr:colOff>
      <xdr:row>396</xdr:row>
      <xdr:rowOff>0</xdr:rowOff>
    </xdr:to>
    <xdr:sp fLocksText="0">
      <xdr:nvSpPr>
        <xdr:cNvPr id="744" name="Text Box 1"/>
        <xdr:cNvSpPr txBox="1">
          <a:spLocks noChangeArrowheads="1"/>
        </xdr:cNvSpPr>
      </xdr:nvSpPr>
      <xdr:spPr>
        <a:xfrm>
          <a:off x="2724150" y="8024812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448</xdr:row>
      <xdr:rowOff>0</xdr:rowOff>
    </xdr:from>
    <xdr:to>
      <xdr:col>2</xdr:col>
      <xdr:colOff>2143125</xdr:colOff>
      <xdr:row>448</xdr:row>
      <xdr:rowOff>38100</xdr:rowOff>
    </xdr:to>
    <xdr:sp fLocksText="0">
      <xdr:nvSpPr>
        <xdr:cNvPr id="745" name="Text Box 1"/>
        <xdr:cNvSpPr txBox="1">
          <a:spLocks noChangeArrowheads="1"/>
        </xdr:cNvSpPr>
      </xdr:nvSpPr>
      <xdr:spPr>
        <a:xfrm>
          <a:off x="2971800" y="90125550"/>
          <a:ext cx="85725" cy="381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480</xdr:row>
      <xdr:rowOff>0</xdr:rowOff>
    </xdr:from>
    <xdr:to>
      <xdr:col>2</xdr:col>
      <xdr:colOff>2143125</xdr:colOff>
      <xdr:row>480</xdr:row>
      <xdr:rowOff>0</xdr:rowOff>
    </xdr:to>
    <xdr:sp fLocksText="0">
      <xdr:nvSpPr>
        <xdr:cNvPr id="746" name="Text Box 2"/>
        <xdr:cNvSpPr txBox="1">
          <a:spLocks noChangeArrowheads="1"/>
        </xdr:cNvSpPr>
      </xdr:nvSpPr>
      <xdr:spPr>
        <a:xfrm>
          <a:off x="2971800" y="97412175"/>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412</xdr:row>
      <xdr:rowOff>38100</xdr:rowOff>
    </xdr:to>
    <xdr:sp fLocksText="0">
      <xdr:nvSpPr>
        <xdr:cNvPr id="747" name="Text Box 1"/>
        <xdr:cNvSpPr txBox="1">
          <a:spLocks noChangeArrowheads="1"/>
        </xdr:cNvSpPr>
      </xdr:nvSpPr>
      <xdr:spPr>
        <a:xfrm>
          <a:off x="2971800" y="83000850"/>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447</xdr:row>
      <xdr:rowOff>0</xdr:rowOff>
    </xdr:from>
    <xdr:to>
      <xdr:col>2</xdr:col>
      <xdr:colOff>2143125</xdr:colOff>
      <xdr:row>448</xdr:row>
      <xdr:rowOff>38100</xdr:rowOff>
    </xdr:to>
    <xdr:sp fLocksText="0">
      <xdr:nvSpPr>
        <xdr:cNvPr id="748" name="Text Box 1"/>
        <xdr:cNvSpPr txBox="1">
          <a:spLocks noChangeArrowheads="1"/>
        </xdr:cNvSpPr>
      </xdr:nvSpPr>
      <xdr:spPr>
        <a:xfrm>
          <a:off x="2971800" y="89963625"/>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208</xdr:row>
      <xdr:rowOff>0</xdr:rowOff>
    </xdr:from>
    <xdr:to>
      <xdr:col>2</xdr:col>
      <xdr:colOff>2143125</xdr:colOff>
      <xdr:row>208</xdr:row>
      <xdr:rowOff>0</xdr:rowOff>
    </xdr:to>
    <xdr:sp fLocksText="0">
      <xdr:nvSpPr>
        <xdr:cNvPr id="749" name="Text Box 1"/>
        <xdr:cNvSpPr txBox="1">
          <a:spLocks noChangeArrowheads="1"/>
        </xdr:cNvSpPr>
      </xdr:nvSpPr>
      <xdr:spPr>
        <a:xfrm>
          <a:off x="2971800" y="36080700"/>
          <a:ext cx="85725" cy="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426</xdr:row>
      <xdr:rowOff>0</xdr:rowOff>
    </xdr:from>
    <xdr:to>
      <xdr:col>2</xdr:col>
      <xdr:colOff>2143125</xdr:colOff>
      <xdr:row>427</xdr:row>
      <xdr:rowOff>0</xdr:rowOff>
    </xdr:to>
    <xdr:sp fLocksText="0">
      <xdr:nvSpPr>
        <xdr:cNvPr id="750" name="Text Box 1"/>
        <xdr:cNvSpPr txBox="1">
          <a:spLocks noChangeArrowheads="1"/>
        </xdr:cNvSpPr>
      </xdr:nvSpPr>
      <xdr:spPr>
        <a:xfrm>
          <a:off x="2971800" y="857535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426</xdr:row>
      <xdr:rowOff>0</xdr:rowOff>
    </xdr:from>
    <xdr:to>
      <xdr:col>2</xdr:col>
      <xdr:colOff>2143125</xdr:colOff>
      <xdr:row>427</xdr:row>
      <xdr:rowOff>0</xdr:rowOff>
    </xdr:to>
    <xdr:sp fLocksText="0">
      <xdr:nvSpPr>
        <xdr:cNvPr id="751" name="Text Box 1"/>
        <xdr:cNvSpPr txBox="1">
          <a:spLocks noChangeArrowheads="1"/>
        </xdr:cNvSpPr>
      </xdr:nvSpPr>
      <xdr:spPr>
        <a:xfrm>
          <a:off x="2971800" y="857535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426</xdr:row>
      <xdr:rowOff>0</xdr:rowOff>
    </xdr:from>
    <xdr:to>
      <xdr:col>2</xdr:col>
      <xdr:colOff>2143125</xdr:colOff>
      <xdr:row>427</xdr:row>
      <xdr:rowOff>0</xdr:rowOff>
    </xdr:to>
    <xdr:sp fLocksText="0">
      <xdr:nvSpPr>
        <xdr:cNvPr id="752" name="Text Box 1"/>
        <xdr:cNvSpPr txBox="1">
          <a:spLocks noChangeArrowheads="1"/>
        </xdr:cNvSpPr>
      </xdr:nvSpPr>
      <xdr:spPr>
        <a:xfrm>
          <a:off x="2971800" y="857535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426</xdr:row>
      <xdr:rowOff>0</xdr:rowOff>
    </xdr:from>
    <xdr:to>
      <xdr:col>2</xdr:col>
      <xdr:colOff>2143125</xdr:colOff>
      <xdr:row>427</xdr:row>
      <xdr:rowOff>0</xdr:rowOff>
    </xdr:to>
    <xdr:sp fLocksText="0">
      <xdr:nvSpPr>
        <xdr:cNvPr id="753" name="Text Box 1"/>
        <xdr:cNvSpPr txBox="1">
          <a:spLocks noChangeArrowheads="1"/>
        </xdr:cNvSpPr>
      </xdr:nvSpPr>
      <xdr:spPr>
        <a:xfrm>
          <a:off x="2971800" y="857535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426</xdr:row>
      <xdr:rowOff>0</xdr:rowOff>
    </xdr:from>
    <xdr:to>
      <xdr:col>2</xdr:col>
      <xdr:colOff>2143125</xdr:colOff>
      <xdr:row>427</xdr:row>
      <xdr:rowOff>38100</xdr:rowOff>
    </xdr:to>
    <xdr:sp fLocksText="0">
      <xdr:nvSpPr>
        <xdr:cNvPr id="754" name="Text Box 1"/>
        <xdr:cNvSpPr txBox="1">
          <a:spLocks noChangeArrowheads="1"/>
        </xdr:cNvSpPr>
      </xdr:nvSpPr>
      <xdr:spPr>
        <a:xfrm>
          <a:off x="2971800" y="85753575"/>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2</xdr:col>
      <xdr:colOff>0</xdr:colOff>
      <xdr:row>446</xdr:row>
      <xdr:rowOff>0</xdr:rowOff>
    </xdr:from>
    <xdr:ext cx="504825" cy="85725"/>
    <xdr:sp>
      <xdr:nvSpPr>
        <xdr:cNvPr id="755"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756"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757"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758"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59"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60"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61"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62"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63"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764"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765"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6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6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68"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769"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770"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771"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772"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73"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74"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75"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7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7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778"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779"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80"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81"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782"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8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8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8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8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8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8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8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9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9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9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9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9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9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9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9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9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79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0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0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0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0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0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0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0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0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0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0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1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1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1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1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1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1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1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1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1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1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2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2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2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2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2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2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2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2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2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2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3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831"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832"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833"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834"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35"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3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3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38"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39"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840"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841"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42"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43"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44"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845"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846"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847"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848"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49"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50"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51"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52"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53"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854"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855"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5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5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858"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5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6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6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6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6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6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6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6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6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6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6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7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7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7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7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7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7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7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7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7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7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8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8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8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8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8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8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8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8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8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8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9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9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9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9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9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9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9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9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9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89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90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90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90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90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90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90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90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04800"/>
    <xdr:sp>
      <xdr:nvSpPr>
        <xdr:cNvPr id="907" name="AutoShape 2"/>
        <xdr:cNvSpPr>
          <a:spLocks noChangeAspect="1"/>
        </xdr:cNvSpPr>
      </xdr:nvSpPr>
      <xdr:spPr>
        <a:xfrm>
          <a:off x="914400" y="89801700"/>
          <a:ext cx="44767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908"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909"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910"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04800"/>
    <xdr:sp>
      <xdr:nvSpPr>
        <xdr:cNvPr id="911" name="AutoShape 2"/>
        <xdr:cNvSpPr>
          <a:spLocks noChangeAspect="1"/>
        </xdr:cNvSpPr>
      </xdr:nvSpPr>
      <xdr:spPr>
        <a:xfrm>
          <a:off x="914400" y="89801700"/>
          <a:ext cx="44767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912"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913"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04800"/>
    <xdr:sp>
      <xdr:nvSpPr>
        <xdr:cNvPr id="914" name="AutoShape 2"/>
        <xdr:cNvSpPr>
          <a:spLocks noChangeAspect="1"/>
        </xdr:cNvSpPr>
      </xdr:nvSpPr>
      <xdr:spPr>
        <a:xfrm>
          <a:off x="914400" y="89801700"/>
          <a:ext cx="44767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04800"/>
    <xdr:sp>
      <xdr:nvSpPr>
        <xdr:cNvPr id="915" name="AutoShape 2"/>
        <xdr:cNvSpPr>
          <a:spLocks noChangeAspect="1"/>
        </xdr:cNvSpPr>
      </xdr:nvSpPr>
      <xdr:spPr>
        <a:xfrm>
          <a:off x="914400" y="89801700"/>
          <a:ext cx="44767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916"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917"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918"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04800"/>
    <xdr:sp>
      <xdr:nvSpPr>
        <xdr:cNvPr id="919" name="AutoShape 2"/>
        <xdr:cNvSpPr>
          <a:spLocks noChangeAspect="1"/>
        </xdr:cNvSpPr>
      </xdr:nvSpPr>
      <xdr:spPr>
        <a:xfrm>
          <a:off x="914400" y="89801700"/>
          <a:ext cx="44767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920"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921"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04800"/>
    <xdr:sp>
      <xdr:nvSpPr>
        <xdr:cNvPr id="922" name="AutoShape 2"/>
        <xdr:cNvSpPr>
          <a:spLocks noChangeAspect="1"/>
        </xdr:cNvSpPr>
      </xdr:nvSpPr>
      <xdr:spPr>
        <a:xfrm>
          <a:off x="914400" y="89801700"/>
          <a:ext cx="44767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923"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924"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925"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926"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927"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928"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929"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930"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931"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932"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933"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934"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935"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936"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937"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938"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939"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940"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04800"/>
    <xdr:sp>
      <xdr:nvSpPr>
        <xdr:cNvPr id="941" name="AutoShape 2"/>
        <xdr:cNvSpPr>
          <a:spLocks noChangeAspect="1"/>
        </xdr:cNvSpPr>
      </xdr:nvSpPr>
      <xdr:spPr>
        <a:xfrm>
          <a:off x="914400" y="8980170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04800"/>
    <xdr:sp>
      <xdr:nvSpPr>
        <xdr:cNvPr id="942" name="AutoShape 2"/>
        <xdr:cNvSpPr>
          <a:spLocks noChangeAspect="1"/>
        </xdr:cNvSpPr>
      </xdr:nvSpPr>
      <xdr:spPr>
        <a:xfrm>
          <a:off x="914400" y="8980170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943"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944"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945"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946"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947"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94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04800"/>
    <xdr:sp>
      <xdr:nvSpPr>
        <xdr:cNvPr id="949" name="AutoShape 2"/>
        <xdr:cNvSpPr>
          <a:spLocks noChangeAspect="1"/>
        </xdr:cNvSpPr>
      </xdr:nvSpPr>
      <xdr:spPr>
        <a:xfrm>
          <a:off x="914400" y="8980170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04800"/>
    <xdr:sp>
      <xdr:nvSpPr>
        <xdr:cNvPr id="950" name="AutoShape 2"/>
        <xdr:cNvSpPr>
          <a:spLocks noChangeAspect="1"/>
        </xdr:cNvSpPr>
      </xdr:nvSpPr>
      <xdr:spPr>
        <a:xfrm>
          <a:off x="914400" y="8980170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951"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952"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953"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954"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955"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956"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04800"/>
    <xdr:sp>
      <xdr:nvSpPr>
        <xdr:cNvPr id="957" name="AutoShape 2"/>
        <xdr:cNvSpPr>
          <a:spLocks noChangeAspect="1"/>
        </xdr:cNvSpPr>
      </xdr:nvSpPr>
      <xdr:spPr>
        <a:xfrm>
          <a:off x="914400" y="8980170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04800"/>
    <xdr:sp>
      <xdr:nvSpPr>
        <xdr:cNvPr id="958" name="AutoShape 2"/>
        <xdr:cNvSpPr>
          <a:spLocks noChangeAspect="1"/>
        </xdr:cNvSpPr>
      </xdr:nvSpPr>
      <xdr:spPr>
        <a:xfrm>
          <a:off x="914400" y="8980170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959"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960"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961"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962"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963"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964"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04800"/>
    <xdr:sp>
      <xdr:nvSpPr>
        <xdr:cNvPr id="965" name="AutoShape 2"/>
        <xdr:cNvSpPr>
          <a:spLocks noChangeAspect="1"/>
        </xdr:cNvSpPr>
      </xdr:nvSpPr>
      <xdr:spPr>
        <a:xfrm>
          <a:off x="914400" y="8980170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04800"/>
    <xdr:sp>
      <xdr:nvSpPr>
        <xdr:cNvPr id="966" name="AutoShape 2"/>
        <xdr:cNvSpPr>
          <a:spLocks noChangeAspect="1"/>
        </xdr:cNvSpPr>
      </xdr:nvSpPr>
      <xdr:spPr>
        <a:xfrm>
          <a:off x="914400" y="89801700"/>
          <a:ext cx="390525" cy="3048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967"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96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969"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970"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971"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972"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973"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974"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75"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7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7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78"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79"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980"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981"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82"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83"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84"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985"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986"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987"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988"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89"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90"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91"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92"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93"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994"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995"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9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9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998"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99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0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0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0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0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0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0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0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0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0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0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1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1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1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1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1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1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1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1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1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1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2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2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2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2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2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2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2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2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2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2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3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3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3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3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3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3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3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3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3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3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4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4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4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4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4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4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04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047"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048"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049"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050"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051"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052"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053"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054"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055"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056"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057"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058"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059"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060"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061"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062"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063"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064"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065"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066"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067"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068"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069"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070"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071"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072"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073"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074"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075"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076"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077"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078"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79"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80"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81"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82"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83"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84"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85"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86"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87"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8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89"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90"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91"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92"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93"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94"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95"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96"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97"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09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361950</xdr:colOff>
      <xdr:row>446</xdr:row>
      <xdr:rowOff>0</xdr:rowOff>
    </xdr:from>
    <xdr:ext cx="504825" cy="85725"/>
    <xdr:sp>
      <xdr:nvSpPr>
        <xdr:cNvPr id="1099" name="AutoShape 1"/>
        <xdr:cNvSpPr>
          <a:spLocks noChangeAspect="1"/>
        </xdr:cNvSpPr>
      </xdr:nvSpPr>
      <xdr:spPr>
        <a:xfrm>
          <a:off x="78105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446</xdr:row>
      <xdr:rowOff>0</xdr:rowOff>
    </xdr:from>
    <xdr:ext cx="504825" cy="85725"/>
    <xdr:sp>
      <xdr:nvSpPr>
        <xdr:cNvPr id="1100" name="AutoShape 2"/>
        <xdr:cNvSpPr>
          <a:spLocks noChangeAspect="1"/>
        </xdr:cNvSpPr>
      </xdr:nvSpPr>
      <xdr:spPr>
        <a:xfrm>
          <a:off x="904875"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466725</xdr:colOff>
      <xdr:row>446</xdr:row>
      <xdr:rowOff>0</xdr:rowOff>
    </xdr:from>
    <xdr:ext cx="504825" cy="85725"/>
    <xdr:sp>
      <xdr:nvSpPr>
        <xdr:cNvPr id="1101" name="AutoShape 3"/>
        <xdr:cNvSpPr>
          <a:spLocks noChangeAspect="1"/>
        </xdr:cNvSpPr>
      </xdr:nvSpPr>
      <xdr:spPr>
        <a:xfrm>
          <a:off x="885825"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76200"/>
    <xdr:sp>
      <xdr:nvSpPr>
        <xdr:cNvPr id="1102" name="AutoShape 4"/>
        <xdr:cNvSpPr>
          <a:spLocks noChangeAspect="1"/>
        </xdr:cNvSpPr>
      </xdr:nvSpPr>
      <xdr:spPr>
        <a:xfrm>
          <a:off x="914400" y="891540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03"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04"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05"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06"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07"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1108"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1109"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10"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11"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12"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1113" name="AutoShape 1"/>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1114" name="AutoShape 2"/>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1115" name="AutoShape 3"/>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76200"/>
    <xdr:sp>
      <xdr:nvSpPr>
        <xdr:cNvPr id="1116" name="AutoShape 4"/>
        <xdr:cNvSpPr>
          <a:spLocks noChangeAspect="1"/>
        </xdr:cNvSpPr>
      </xdr:nvSpPr>
      <xdr:spPr>
        <a:xfrm>
          <a:off x="914400" y="891540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17"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18"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19"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20"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21"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1122"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1123"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24"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25"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126"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2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2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2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3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3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3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3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3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3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3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3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3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3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4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4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4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4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4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4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4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4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4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4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5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5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5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5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5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5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5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5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5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5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6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6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6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6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6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6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6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6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6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6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7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7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7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7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17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1175"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1176"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1177"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1178"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1179"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1180"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1181"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1182"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1183"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1184"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1185"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1186"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1187"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1188"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1189"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1190"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1191"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1192"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1193"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1194"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1195"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1196"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1197"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1198"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1199"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1200"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1201"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1202"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1203"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1204"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1205"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1206"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207"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08"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09"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10"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211"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12"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13"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214"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215"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16"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17"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18"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219"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20"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21"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222"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223"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24"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25"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26"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227"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28"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29"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230"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231"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32"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33"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34"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235"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36"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237"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238"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239"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240"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241"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1242"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43"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44"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45"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4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4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248"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249"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50"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51"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52"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253"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254"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255"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1256"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5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58"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59"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60"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61"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262"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263"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64"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65"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26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6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6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6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7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7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7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7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7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7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7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7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7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7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8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8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8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8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8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8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8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8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8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8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9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9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9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9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9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9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9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9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9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29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0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0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0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0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0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0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0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0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0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0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1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1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1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1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31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315"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316"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317"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318"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319"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320"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321"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322"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323"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324"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325"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326"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327"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328"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329"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330"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331"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332"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333"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334"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335"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336"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337"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338"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339"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340"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341"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342"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343"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344"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345"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346"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1347"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4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49"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50"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1351"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52"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53"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1354"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1355"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56"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57"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5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1359"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60"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61"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1362"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1363"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64"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65"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66"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1367"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6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69"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1370"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1371"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72"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73"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74"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1375"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76"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377"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23850"/>
    <xdr:sp>
      <xdr:nvSpPr>
        <xdr:cNvPr id="1378" name="AutoShape 2"/>
        <xdr:cNvSpPr>
          <a:spLocks noChangeAspect="1"/>
        </xdr:cNvSpPr>
      </xdr:nvSpPr>
      <xdr:spPr>
        <a:xfrm>
          <a:off x="914400" y="898017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379"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380"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381"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1382"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383"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384"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385"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38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38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388"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389"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390"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391"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392"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393"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394"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395"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1396"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39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398"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399"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400"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401"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402"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403"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404"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405"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40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0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0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0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1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1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1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1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1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1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1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1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1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1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2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2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2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2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2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2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2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2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2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2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3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3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3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3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3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3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3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3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3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3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4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4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4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4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4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4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4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4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4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4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5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5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5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5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45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455"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456"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457"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458"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459"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460"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461"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462"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463"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464"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465"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466"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467"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468"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469"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470"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471"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472"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473"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474"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475"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476"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477"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478"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479"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480"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481"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482"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483"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484"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485"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486"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87"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8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89"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90"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91"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92"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93"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94"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95"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96"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97"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9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499"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500"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501"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502"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503"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504"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505"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506"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507"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508"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509"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1510"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11"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12"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13"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14"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15"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516"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517"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18"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19"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20"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521"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522"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523"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1524"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25"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2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2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28"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29"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530"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531"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32"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33"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534"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3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3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3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3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3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4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4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4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4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4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4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4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4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4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4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5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5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5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5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5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5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5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5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5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5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6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6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6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6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6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6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6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6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6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6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7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7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7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7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7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7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7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7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7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7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8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8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58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583"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584"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585"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586"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587"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588"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589"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590"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591"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592"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593"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594"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595"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596"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597"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598"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599"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600"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601"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602"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603"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604"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605"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606"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607"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608"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609"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610"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611"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612"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613"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614"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15"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16"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17"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1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19"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20"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21"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22"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23"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24"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25"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26"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27"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2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29"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30"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31"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32"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33"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634"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635"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636"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637"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1638"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39"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40"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41"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42"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43"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644"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645"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4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4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48"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649" name="AutoShape 1"/>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650" name="AutoShape 2"/>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85725"/>
    <xdr:sp>
      <xdr:nvSpPr>
        <xdr:cNvPr id="1651" name="AutoShape 3"/>
        <xdr:cNvSpPr>
          <a:spLocks noChangeAspect="1"/>
        </xdr:cNvSpPr>
      </xdr:nvSpPr>
      <xdr:spPr>
        <a:xfrm>
          <a:off x="914400" y="898017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446</xdr:row>
      <xdr:rowOff>0</xdr:rowOff>
    </xdr:from>
    <xdr:ext cx="504825" cy="76200"/>
    <xdr:sp>
      <xdr:nvSpPr>
        <xdr:cNvPr id="1652" name="AutoShape 4"/>
        <xdr:cNvSpPr>
          <a:spLocks noChangeAspect="1"/>
        </xdr:cNvSpPr>
      </xdr:nvSpPr>
      <xdr:spPr>
        <a:xfrm>
          <a:off x="914400" y="898017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53"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54"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55"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56"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57"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658"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61925"/>
    <xdr:sp>
      <xdr:nvSpPr>
        <xdr:cNvPr id="1659" name="AutoShape 2"/>
        <xdr:cNvSpPr>
          <a:spLocks noChangeAspect="1"/>
        </xdr:cNvSpPr>
      </xdr:nvSpPr>
      <xdr:spPr>
        <a:xfrm>
          <a:off x="914400" y="898017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60"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61"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171450"/>
    <xdr:sp>
      <xdr:nvSpPr>
        <xdr:cNvPr id="1662" name="AutoShape 2"/>
        <xdr:cNvSpPr>
          <a:spLocks noChangeAspect="1"/>
        </xdr:cNvSpPr>
      </xdr:nvSpPr>
      <xdr:spPr>
        <a:xfrm>
          <a:off x="914400" y="898017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6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6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6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6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6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6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6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7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7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7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7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7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7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7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7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7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7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8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8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8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8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8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8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8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8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8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8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9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9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9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9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9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9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9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9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9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69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70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701"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702"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703"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704"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705"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706"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707"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708"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709"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171450"/>
    <xdr:sp>
      <xdr:nvSpPr>
        <xdr:cNvPr id="1710" name="AutoShape 2"/>
        <xdr:cNvSpPr>
          <a:spLocks noChangeAspect="1"/>
        </xdr:cNvSpPr>
      </xdr:nvSpPr>
      <xdr:spPr>
        <a:xfrm>
          <a:off x="914400" y="898017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711"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712"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713"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714"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715"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716"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717"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718"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719"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720"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721"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85750"/>
    <xdr:sp>
      <xdr:nvSpPr>
        <xdr:cNvPr id="1722" name="AutoShape 2"/>
        <xdr:cNvSpPr>
          <a:spLocks noChangeAspect="1"/>
        </xdr:cNvSpPr>
      </xdr:nvSpPr>
      <xdr:spPr>
        <a:xfrm>
          <a:off x="914400" y="898017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723"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724"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295275"/>
    <xdr:sp>
      <xdr:nvSpPr>
        <xdr:cNvPr id="1725" name="AutoShape 2"/>
        <xdr:cNvSpPr>
          <a:spLocks noChangeAspect="1"/>
        </xdr:cNvSpPr>
      </xdr:nvSpPr>
      <xdr:spPr>
        <a:xfrm>
          <a:off x="914400" y="898017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447675" cy="314325"/>
    <xdr:sp>
      <xdr:nvSpPr>
        <xdr:cNvPr id="1726" name="AutoShape 2"/>
        <xdr:cNvSpPr>
          <a:spLocks noChangeAspect="1"/>
        </xdr:cNvSpPr>
      </xdr:nvSpPr>
      <xdr:spPr>
        <a:xfrm>
          <a:off x="914400" y="898017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727"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728"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729"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730"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731"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732"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733"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734"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735"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736"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737"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76225"/>
    <xdr:sp>
      <xdr:nvSpPr>
        <xdr:cNvPr id="1738" name="AutoShape 2"/>
        <xdr:cNvSpPr>
          <a:spLocks noChangeAspect="1"/>
        </xdr:cNvSpPr>
      </xdr:nvSpPr>
      <xdr:spPr>
        <a:xfrm>
          <a:off x="914400" y="898017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739"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740"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85750"/>
    <xdr:sp>
      <xdr:nvSpPr>
        <xdr:cNvPr id="1741" name="AutoShape 2"/>
        <xdr:cNvSpPr>
          <a:spLocks noChangeAspect="1"/>
        </xdr:cNvSpPr>
      </xdr:nvSpPr>
      <xdr:spPr>
        <a:xfrm>
          <a:off x="914400" y="898017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295275"/>
    <xdr:sp>
      <xdr:nvSpPr>
        <xdr:cNvPr id="1742" name="AutoShape 2"/>
        <xdr:cNvSpPr>
          <a:spLocks noChangeAspect="1"/>
        </xdr:cNvSpPr>
      </xdr:nvSpPr>
      <xdr:spPr>
        <a:xfrm>
          <a:off x="914400" y="898017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43"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44"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45"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46"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47"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4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49"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50"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51"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52"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53"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54"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55"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56"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57"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58"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59"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60"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61"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446</xdr:row>
      <xdr:rowOff>0</xdr:rowOff>
    </xdr:from>
    <xdr:ext cx="390525" cy="314325"/>
    <xdr:sp>
      <xdr:nvSpPr>
        <xdr:cNvPr id="1762" name="AutoShape 2"/>
        <xdr:cNvSpPr>
          <a:spLocks noChangeAspect="1"/>
        </xdr:cNvSpPr>
      </xdr:nvSpPr>
      <xdr:spPr>
        <a:xfrm>
          <a:off x="914400" y="898017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2</xdr:col>
      <xdr:colOff>2057400</xdr:colOff>
      <xdr:row>449</xdr:row>
      <xdr:rowOff>0</xdr:rowOff>
    </xdr:from>
    <xdr:to>
      <xdr:col>2</xdr:col>
      <xdr:colOff>2143125</xdr:colOff>
      <xdr:row>450</xdr:row>
      <xdr:rowOff>0</xdr:rowOff>
    </xdr:to>
    <xdr:sp fLocksText="0">
      <xdr:nvSpPr>
        <xdr:cNvPr id="1763" name="Text Box 1"/>
        <xdr:cNvSpPr txBox="1">
          <a:spLocks noChangeArrowheads="1"/>
        </xdr:cNvSpPr>
      </xdr:nvSpPr>
      <xdr:spPr>
        <a:xfrm>
          <a:off x="2971800" y="902874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449</xdr:row>
      <xdr:rowOff>0</xdr:rowOff>
    </xdr:from>
    <xdr:to>
      <xdr:col>2</xdr:col>
      <xdr:colOff>2143125</xdr:colOff>
      <xdr:row>450</xdr:row>
      <xdr:rowOff>0</xdr:rowOff>
    </xdr:to>
    <xdr:sp fLocksText="0">
      <xdr:nvSpPr>
        <xdr:cNvPr id="1764" name="Text Box 1"/>
        <xdr:cNvSpPr txBox="1">
          <a:spLocks noChangeArrowheads="1"/>
        </xdr:cNvSpPr>
      </xdr:nvSpPr>
      <xdr:spPr>
        <a:xfrm>
          <a:off x="2971800" y="902874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449</xdr:row>
      <xdr:rowOff>0</xdr:rowOff>
    </xdr:from>
    <xdr:to>
      <xdr:col>2</xdr:col>
      <xdr:colOff>2143125</xdr:colOff>
      <xdr:row>450</xdr:row>
      <xdr:rowOff>0</xdr:rowOff>
    </xdr:to>
    <xdr:sp fLocksText="0">
      <xdr:nvSpPr>
        <xdr:cNvPr id="1765" name="Text Box 1"/>
        <xdr:cNvSpPr txBox="1">
          <a:spLocks noChangeArrowheads="1"/>
        </xdr:cNvSpPr>
      </xdr:nvSpPr>
      <xdr:spPr>
        <a:xfrm>
          <a:off x="2971800" y="902874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449</xdr:row>
      <xdr:rowOff>0</xdr:rowOff>
    </xdr:from>
    <xdr:to>
      <xdr:col>2</xdr:col>
      <xdr:colOff>2143125</xdr:colOff>
      <xdr:row>450</xdr:row>
      <xdr:rowOff>0</xdr:rowOff>
    </xdr:to>
    <xdr:sp fLocksText="0">
      <xdr:nvSpPr>
        <xdr:cNvPr id="1766" name="Text Box 1"/>
        <xdr:cNvSpPr txBox="1">
          <a:spLocks noChangeArrowheads="1"/>
        </xdr:cNvSpPr>
      </xdr:nvSpPr>
      <xdr:spPr>
        <a:xfrm>
          <a:off x="2971800" y="902874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449</xdr:row>
      <xdr:rowOff>0</xdr:rowOff>
    </xdr:from>
    <xdr:to>
      <xdr:col>2</xdr:col>
      <xdr:colOff>2143125</xdr:colOff>
      <xdr:row>450</xdr:row>
      <xdr:rowOff>0</xdr:rowOff>
    </xdr:to>
    <xdr:sp fLocksText="0">
      <xdr:nvSpPr>
        <xdr:cNvPr id="1767" name="Text Box 1"/>
        <xdr:cNvSpPr txBox="1">
          <a:spLocks noChangeArrowheads="1"/>
        </xdr:cNvSpPr>
      </xdr:nvSpPr>
      <xdr:spPr>
        <a:xfrm>
          <a:off x="2971800" y="902874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449</xdr:row>
      <xdr:rowOff>0</xdr:rowOff>
    </xdr:from>
    <xdr:to>
      <xdr:col>2</xdr:col>
      <xdr:colOff>2143125</xdr:colOff>
      <xdr:row>450</xdr:row>
      <xdr:rowOff>0</xdr:rowOff>
    </xdr:to>
    <xdr:sp fLocksText="0">
      <xdr:nvSpPr>
        <xdr:cNvPr id="1768" name="Text Box 1"/>
        <xdr:cNvSpPr txBox="1">
          <a:spLocks noChangeArrowheads="1"/>
        </xdr:cNvSpPr>
      </xdr:nvSpPr>
      <xdr:spPr>
        <a:xfrm>
          <a:off x="2971800" y="902874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448</xdr:row>
      <xdr:rowOff>0</xdr:rowOff>
    </xdr:from>
    <xdr:to>
      <xdr:col>2</xdr:col>
      <xdr:colOff>2143125</xdr:colOff>
      <xdr:row>449</xdr:row>
      <xdr:rowOff>0</xdr:rowOff>
    </xdr:to>
    <xdr:sp fLocksText="0">
      <xdr:nvSpPr>
        <xdr:cNvPr id="1769" name="Text Box 1"/>
        <xdr:cNvSpPr txBox="1">
          <a:spLocks noChangeArrowheads="1"/>
        </xdr:cNvSpPr>
      </xdr:nvSpPr>
      <xdr:spPr>
        <a:xfrm>
          <a:off x="2971800" y="90125550"/>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448</xdr:row>
      <xdr:rowOff>0</xdr:rowOff>
    </xdr:from>
    <xdr:to>
      <xdr:col>2</xdr:col>
      <xdr:colOff>2143125</xdr:colOff>
      <xdr:row>448</xdr:row>
      <xdr:rowOff>38100</xdr:rowOff>
    </xdr:to>
    <xdr:sp fLocksText="0">
      <xdr:nvSpPr>
        <xdr:cNvPr id="1770" name="Text Box 1"/>
        <xdr:cNvSpPr txBox="1">
          <a:spLocks noChangeArrowheads="1"/>
        </xdr:cNvSpPr>
      </xdr:nvSpPr>
      <xdr:spPr>
        <a:xfrm>
          <a:off x="2971800" y="90125550"/>
          <a:ext cx="85725" cy="381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447</xdr:row>
      <xdr:rowOff>0</xdr:rowOff>
    </xdr:from>
    <xdr:to>
      <xdr:col>2</xdr:col>
      <xdr:colOff>2143125</xdr:colOff>
      <xdr:row>448</xdr:row>
      <xdr:rowOff>38100</xdr:rowOff>
    </xdr:to>
    <xdr:sp fLocksText="0">
      <xdr:nvSpPr>
        <xdr:cNvPr id="1771" name="Text Box 1"/>
        <xdr:cNvSpPr txBox="1">
          <a:spLocks noChangeArrowheads="1"/>
        </xdr:cNvSpPr>
      </xdr:nvSpPr>
      <xdr:spPr>
        <a:xfrm>
          <a:off x="2971800" y="89963625"/>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1</xdr:col>
      <xdr:colOff>485775</xdr:colOff>
      <xdr:row>478</xdr:row>
      <xdr:rowOff>0</xdr:rowOff>
    </xdr:from>
    <xdr:ext cx="438150" cy="571500"/>
    <xdr:sp>
      <xdr:nvSpPr>
        <xdr:cNvPr id="1772" name="AutoShape 2"/>
        <xdr:cNvSpPr>
          <a:spLocks noChangeAspect="1"/>
        </xdr:cNvSpPr>
      </xdr:nvSpPr>
      <xdr:spPr>
        <a:xfrm>
          <a:off x="904875" y="966025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695325"/>
    <xdr:sp>
      <xdr:nvSpPr>
        <xdr:cNvPr id="1773" name="AutoShape 2"/>
        <xdr:cNvSpPr>
          <a:spLocks noChangeAspect="1"/>
        </xdr:cNvSpPr>
      </xdr:nvSpPr>
      <xdr:spPr>
        <a:xfrm>
          <a:off x="904875" y="96602550"/>
          <a:ext cx="438150" cy="695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676275"/>
    <xdr:sp>
      <xdr:nvSpPr>
        <xdr:cNvPr id="1774" name="AutoShape 2"/>
        <xdr:cNvSpPr>
          <a:spLocks noChangeAspect="1"/>
        </xdr:cNvSpPr>
      </xdr:nvSpPr>
      <xdr:spPr>
        <a:xfrm>
          <a:off x="904875" y="96602550"/>
          <a:ext cx="438150" cy="676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676275"/>
    <xdr:sp>
      <xdr:nvSpPr>
        <xdr:cNvPr id="1775" name="AutoShape 2"/>
        <xdr:cNvSpPr>
          <a:spLocks noChangeAspect="1"/>
        </xdr:cNvSpPr>
      </xdr:nvSpPr>
      <xdr:spPr>
        <a:xfrm>
          <a:off x="904875" y="96602550"/>
          <a:ext cx="438150" cy="676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723900"/>
    <xdr:sp>
      <xdr:nvSpPr>
        <xdr:cNvPr id="1776" name="AutoShape 2"/>
        <xdr:cNvSpPr>
          <a:spLocks noChangeAspect="1"/>
        </xdr:cNvSpPr>
      </xdr:nvSpPr>
      <xdr:spPr>
        <a:xfrm>
          <a:off x="904875" y="96602550"/>
          <a:ext cx="438150" cy="723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695325"/>
    <xdr:sp>
      <xdr:nvSpPr>
        <xdr:cNvPr id="1777" name="AutoShape 2"/>
        <xdr:cNvSpPr>
          <a:spLocks noChangeAspect="1"/>
        </xdr:cNvSpPr>
      </xdr:nvSpPr>
      <xdr:spPr>
        <a:xfrm>
          <a:off x="904875" y="96602550"/>
          <a:ext cx="438150" cy="695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695325"/>
    <xdr:sp>
      <xdr:nvSpPr>
        <xdr:cNvPr id="1778" name="AutoShape 2"/>
        <xdr:cNvSpPr>
          <a:spLocks noChangeAspect="1"/>
        </xdr:cNvSpPr>
      </xdr:nvSpPr>
      <xdr:spPr>
        <a:xfrm>
          <a:off x="904875" y="96602550"/>
          <a:ext cx="438150" cy="695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723900"/>
    <xdr:sp>
      <xdr:nvSpPr>
        <xdr:cNvPr id="1779" name="AutoShape 2"/>
        <xdr:cNvSpPr>
          <a:spLocks noChangeAspect="1"/>
        </xdr:cNvSpPr>
      </xdr:nvSpPr>
      <xdr:spPr>
        <a:xfrm>
          <a:off x="904875" y="96602550"/>
          <a:ext cx="438150" cy="723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361950</xdr:colOff>
      <xdr:row>479</xdr:row>
      <xdr:rowOff>133350</xdr:rowOff>
    </xdr:from>
    <xdr:ext cx="438150" cy="1038225"/>
    <xdr:sp>
      <xdr:nvSpPr>
        <xdr:cNvPr id="1780" name="AutoShape 2"/>
        <xdr:cNvSpPr>
          <a:spLocks noChangeAspect="1"/>
        </xdr:cNvSpPr>
      </xdr:nvSpPr>
      <xdr:spPr>
        <a:xfrm>
          <a:off x="781050" y="97059750"/>
          <a:ext cx="438150" cy="1038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571500"/>
    <xdr:sp>
      <xdr:nvSpPr>
        <xdr:cNvPr id="1781" name="AutoShape 2"/>
        <xdr:cNvSpPr>
          <a:spLocks noChangeAspect="1"/>
        </xdr:cNvSpPr>
      </xdr:nvSpPr>
      <xdr:spPr>
        <a:xfrm>
          <a:off x="904875" y="96602550"/>
          <a:ext cx="438150" cy="571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695325"/>
    <xdr:sp>
      <xdr:nvSpPr>
        <xdr:cNvPr id="1782" name="AutoShape 2"/>
        <xdr:cNvSpPr>
          <a:spLocks noChangeAspect="1"/>
        </xdr:cNvSpPr>
      </xdr:nvSpPr>
      <xdr:spPr>
        <a:xfrm>
          <a:off x="904875" y="96602550"/>
          <a:ext cx="438150" cy="695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676275"/>
    <xdr:sp>
      <xdr:nvSpPr>
        <xdr:cNvPr id="1783" name="AutoShape 2"/>
        <xdr:cNvSpPr>
          <a:spLocks noChangeAspect="1"/>
        </xdr:cNvSpPr>
      </xdr:nvSpPr>
      <xdr:spPr>
        <a:xfrm>
          <a:off x="904875" y="96602550"/>
          <a:ext cx="438150" cy="676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676275"/>
    <xdr:sp>
      <xdr:nvSpPr>
        <xdr:cNvPr id="1784" name="AutoShape 2"/>
        <xdr:cNvSpPr>
          <a:spLocks noChangeAspect="1"/>
        </xdr:cNvSpPr>
      </xdr:nvSpPr>
      <xdr:spPr>
        <a:xfrm>
          <a:off x="904875" y="96602550"/>
          <a:ext cx="438150" cy="676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723900"/>
    <xdr:sp>
      <xdr:nvSpPr>
        <xdr:cNvPr id="1785" name="AutoShape 2"/>
        <xdr:cNvSpPr>
          <a:spLocks noChangeAspect="1"/>
        </xdr:cNvSpPr>
      </xdr:nvSpPr>
      <xdr:spPr>
        <a:xfrm>
          <a:off x="904875" y="96602550"/>
          <a:ext cx="438150" cy="723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695325"/>
    <xdr:sp>
      <xdr:nvSpPr>
        <xdr:cNvPr id="1786" name="AutoShape 2"/>
        <xdr:cNvSpPr>
          <a:spLocks noChangeAspect="1"/>
        </xdr:cNvSpPr>
      </xdr:nvSpPr>
      <xdr:spPr>
        <a:xfrm>
          <a:off x="904875" y="96602550"/>
          <a:ext cx="438150" cy="695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695325"/>
    <xdr:sp>
      <xdr:nvSpPr>
        <xdr:cNvPr id="1787" name="AutoShape 2"/>
        <xdr:cNvSpPr>
          <a:spLocks noChangeAspect="1"/>
        </xdr:cNvSpPr>
      </xdr:nvSpPr>
      <xdr:spPr>
        <a:xfrm>
          <a:off x="904875" y="96602550"/>
          <a:ext cx="438150" cy="695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478</xdr:row>
      <xdr:rowOff>0</xdr:rowOff>
    </xdr:from>
    <xdr:ext cx="438150" cy="723900"/>
    <xdr:sp>
      <xdr:nvSpPr>
        <xdr:cNvPr id="1788" name="AutoShape 2"/>
        <xdr:cNvSpPr>
          <a:spLocks noChangeAspect="1"/>
        </xdr:cNvSpPr>
      </xdr:nvSpPr>
      <xdr:spPr>
        <a:xfrm>
          <a:off x="904875" y="96602550"/>
          <a:ext cx="438150" cy="7239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1247775</xdr:colOff>
      <xdr:row>478</xdr:row>
      <xdr:rowOff>9525</xdr:rowOff>
    </xdr:from>
    <xdr:ext cx="438150" cy="742950"/>
    <xdr:sp>
      <xdr:nvSpPr>
        <xdr:cNvPr id="1789" name="AutoShape 2"/>
        <xdr:cNvSpPr>
          <a:spLocks noChangeAspect="1"/>
        </xdr:cNvSpPr>
      </xdr:nvSpPr>
      <xdr:spPr>
        <a:xfrm>
          <a:off x="2162175" y="96612075"/>
          <a:ext cx="438150" cy="7429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361950</xdr:colOff>
      <xdr:row>480</xdr:row>
      <xdr:rowOff>0</xdr:rowOff>
    </xdr:from>
    <xdr:ext cx="438150" cy="1085850"/>
    <xdr:sp>
      <xdr:nvSpPr>
        <xdr:cNvPr id="1790" name="AutoShape 2"/>
        <xdr:cNvSpPr>
          <a:spLocks noChangeAspect="1"/>
        </xdr:cNvSpPr>
      </xdr:nvSpPr>
      <xdr:spPr>
        <a:xfrm>
          <a:off x="781050" y="97412175"/>
          <a:ext cx="438150" cy="1085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28575</xdr:colOff>
      <xdr:row>479</xdr:row>
      <xdr:rowOff>285750</xdr:rowOff>
    </xdr:from>
    <xdr:ext cx="438150" cy="962025"/>
    <xdr:sp>
      <xdr:nvSpPr>
        <xdr:cNvPr id="1791" name="AutoShape 2"/>
        <xdr:cNvSpPr>
          <a:spLocks noChangeAspect="1"/>
        </xdr:cNvSpPr>
      </xdr:nvSpPr>
      <xdr:spPr>
        <a:xfrm>
          <a:off x="447675" y="97212150"/>
          <a:ext cx="438150" cy="9620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361950</xdr:colOff>
      <xdr:row>480</xdr:row>
      <xdr:rowOff>0</xdr:rowOff>
    </xdr:from>
    <xdr:ext cx="438150" cy="1085850"/>
    <xdr:sp>
      <xdr:nvSpPr>
        <xdr:cNvPr id="1792" name="AutoShape 2"/>
        <xdr:cNvSpPr>
          <a:spLocks noChangeAspect="1"/>
        </xdr:cNvSpPr>
      </xdr:nvSpPr>
      <xdr:spPr>
        <a:xfrm>
          <a:off x="781050" y="97412175"/>
          <a:ext cx="438150" cy="1085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361950</xdr:colOff>
      <xdr:row>480</xdr:row>
      <xdr:rowOff>0</xdr:rowOff>
    </xdr:from>
    <xdr:ext cx="438150" cy="1085850"/>
    <xdr:sp>
      <xdr:nvSpPr>
        <xdr:cNvPr id="1793" name="AutoShape 2"/>
        <xdr:cNvSpPr>
          <a:spLocks noChangeAspect="1"/>
        </xdr:cNvSpPr>
      </xdr:nvSpPr>
      <xdr:spPr>
        <a:xfrm>
          <a:off x="781050" y="97412175"/>
          <a:ext cx="438150" cy="1085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361950</xdr:colOff>
      <xdr:row>480</xdr:row>
      <xdr:rowOff>0</xdr:rowOff>
    </xdr:from>
    <xdr:ext cx="438150" cy="923925"/>
    <xdr:sp>
      <xdr:nvSpPr>
        <xdr:cNvPr id="1794" name="AutoShape 2"/>
        <xdr:cNvSpPr>
          <a:spLocks noChangeAspect="1"/>
        </xdr:cNvSpPr>
      </xdr:nvSpPr>
      <xdr:spPr>
        <a:xfrm>
          <a:off x="781050" y="97412175"/>
          <a:ext cx="438150" cy="923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1795" name="AutoShape 1"/>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1796" name="AutoShape 2"/>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1797" name="AutoShape 3"/>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76200"/>
    <xdr:sp>
      <xdr:nvSpPr>
        <xdr:cNvPr id="1798" name="AutoShape 4"/>
        <xdr:cNvSpPr>
          <a:spLocks noChangeAspect="1"/>
        </xdr:cNvSpPr>
      </xdr:nvSpPr>
      <xdr:spPr>
        <a:xfrm>
          <a:off x="914400" y="891540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799"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00"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01"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02"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03"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1804"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1805"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06"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07"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08"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1809" name="AutoShape 1"/>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1810" name="AutoShape 2"/>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1811" name="AutoShape 3"/>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76200"/>
    <xdr:sp>
      <xdr:nvSpPr>
        <xdr:cNvPr id="1812" name="AutoShape 4"/>
        <xdr:cNvSpPr>
          <a:spLocks noChangeAspect="1"/>
        </xdr:cNvSpPr>
      </xdr:nvSpPr>
      <xdr:spPr>
        <a:xfrm>
          <a:off x="914400" y="891540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13"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14"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15"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16"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17"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1818"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1819"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20"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21"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1822"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2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2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2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2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2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2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2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3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3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3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3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3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3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3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3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3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3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4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4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4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4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4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4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4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4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4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4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5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5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5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5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5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5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5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5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5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5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6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6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6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6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6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6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6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6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6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6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187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1871"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1872"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1873"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1874"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1875"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1876"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1877"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1878"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1879"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1880"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1881"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1882"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1883"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1884"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1885"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1886"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1887"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1888"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1889"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1890"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1891"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1892"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1893"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1894"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1895"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1896"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1897"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1898"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1899"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1900"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1901"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1902"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903"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04"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05"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06"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907"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08"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09"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910"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911"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12"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13"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14"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915"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16"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17"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918"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919"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20"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21"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22"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923"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24"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25"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926"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927"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28"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29"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30"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931"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32"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1933"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1934"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85725"/>
    <xdr:sp>
      <xdr:nvSpPr>
        <xdr:cNvPr id="1935" name="AutoShape 1"/>
        <xdr:cNvSpPr>
          <a:spLocks noChangeAspect="1"/>
        </xdr:cNvSpPr>
      </xdr:nvSpPr>
      <xdr:spPr>
        <a:xfrm>
          <a:off x="914400" y="893159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85725"/>
    <xdr:sp>
      <xdr:nvSpPr>
        <xdr:cNvPr id="1936" name="AutoShape 2"/>
        <xdr:cNvSpPr>
          <a:spLocks noChangeAspect="1"/>
        </xdr:cNvSpPr>
      </xdr:nvSpPr>
      <xdr:spPr>
        <a:xfrm>
          <a:off x="914400" y="893159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85725"/>
    <xdr:sp>
      <xdr:nvSpPr>
        <xdr:cNvPr id="1937" name="AutoShape 3"/>
        <xdr:cNvSpPr>
          <a:spLocks noChangeAspect="1"/>
        </xdr:cNvSpPr>
      </xdr:nvSpPr>
      <xdr:spPr>
        <a:xfrm>
          <a:off x="914400" y="893159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76200"/>
    <xdr:sp>
      <xdr:nvSpPr>
        <xdr:cNvPr id="1938" name="AutoShape 4"/>
        <xdr:cNvSpPr>
          <a:spLocks noChangeAspect="1"/>
        </xdr:cNvSpPr>
      </xdr:nvSpPr>
      <xdr:spPr>
        <a:xfrm>
          <a:off x="914400" y="8931592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39"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40"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41"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42"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43"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61925"/>
    <xdr:sp>
      <xdr:nvSpPr>
        <xdr:cNvPr id="1944" name="AutoShape 2"/>
        <xdr:cNvSpPr>
          <a:spLocks noChangeAspect="1"/>
        </xdr:cNvSpPr>
      </xdr:nvSpPr>
      <xdr:spPr>
        <a:xfrm>
          <a:off x="914400" y="8931592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61925"/>
    <xdr:sp>
      <xdr:nvSpPr>
        <xdr:cNvPr id="1945" name="AutoShape 2"/>
        <xdr:cNvSpPr>
          <a:spLocks noChangeAspect="1"/>
        </xdr:cNvSpPr>
      </xdr:nvSpPr>
      <xdr:spPr>
        <a:xfrm>
          <a:off x="914400" y="8931592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46"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47"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48"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85725"/>
    <xdr:sp>
      <xdr:nvSpPr>
        <xdr:cNvPr id="1949" name="AutoShape 1"/>
        <xdr:cNvSpPr>
          <a:spLocks noChangeAspect="1"/>
        </xdr:cNvSpPr>
      </xdr:nvSpPr>
      <xdr:spPr>
        <a:xfrm>
          <a:off x="914400" y="893159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85725"/>
    <xdr:sp>
      <xdr:nvSpPr>
        <xdr:cNvPr id="1950" name="AutoShape 2"/>
        <xdr:cNvSpPr>
          <a:spLocks noChangeAspect="1"/>
        </xdr:cNvSpPr>
      </xdr:nvSpPr>
      <xdr:spPr>
        <a:xfrm>
          <a:off x="914400" y="893159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85725"/>
    <xdr:sp>
      <xdr:nvSpPr>
        <xdr:cNvPr id="1951" name="AutoShape 3"/>
        <xdr:cNvSpPr>
          <a:spLocks noChangeAspect="1"/>
        </xdr:cNvSpPr>
      </xdr:nvSpPr>
      <xdr:spPr>
        <a:xfrm>
          <a:off x="914400" y="893159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76200"/>
    <xdr:sp>
      <xdr:nvSpPr>
        <xdr:cNvPr id="1952" name="AutoShape 4"/>
        <xdr:cNvSpPr>
          <a:spLocks noChangeAspect="1"/>
        </xdr:cNvSpPr>
      </xdr:nvSpPr>
      <xdr:spPr>
        <a:xfrm>
          <a:off x="914400" y="8931592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53"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54"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55"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56"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57"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61925"/>
    <xdr:sp>
      <xdr:nvSpPr>
        <xdr:cNvPr id="1958" name="AutoShape 2"/>
        <xdr:cNvSpPr>
          <a:spLocks noChangeAspect="1"/>
        </xdr:cNvSpPr>
      </xdr:nvSpPr>
      <xdr:spPr>
        <a:xfrm>
          <a:off x="914400" y="8931592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61925"/>
    <xdr:sp>
      <xdr:nvSpPr>
        <xdr:cNvPr id="1959" name="AutoShape 2"/>
        <xdr:cNvSpPr>
          <a:spLocks noChangeAspect="1"/>
        </xdr:cNvSpPr>
      </xdr:nvSpPr>
      <xdr:spPr>
        <a:xfrm>
          <a:off x="914400" y="8931592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60"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61"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1962"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63"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64"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65"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66"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67"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68"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69"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70"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71"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72"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73"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74"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75"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76"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77"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78"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79"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80"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81"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82"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83"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84"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85"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86"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87"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88"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89"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90"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91"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92"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93"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94"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95"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96"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97"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98"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1999"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000"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001"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002"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003"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004"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005"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006"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007"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008"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009"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010"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314325"/>
    <xdr:sp>
      <xdr:nvSpPr>
        <xdr:cNvPr id="2011" name="AutoShape 2"/>
        <xdr:cNvSpPr>
          <a:spLocks noChangeAspect="1"/>
        </xdr:cNvSpPr>
      </xdr:nvSpPr>
      <xdr:spPr>
        <a:xfrm>
          <a:off x="914400" y="8931592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95275"/>
    <xdr:sp>
      <xdr:nvSpPr>
        <xdr:cNvPr id="2012" name="AutoShape 2"/>
        <xdr:cNvSpPr>
          <a:spLocks noChangeAspect="1"/>
        </xdr:cNvSpPr>
      </xdr:nvSpPr>
      <xdr:spPr>
        <a:xfrm>
          <a:off x="914400" y="8931592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85750"/>
    <xdr:sp>
      <xdr:nvSpPr>
        <xdr:cNvPr id="2013" name="AutoShape 2"/>
        <xdr:cNvSpPr>
          <a:spLocks noChangeAspect="1"/>
        </xdr:cNvSpPr>
      </xdr:nvSpPr>
      <xdr:spPr>
        <a:xfrm>
          <a:off x="914400" y="8931592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85750"/>
    <xdr:sp>
      <xdr:nvSpPr>
        <xdr:cNvPr id="2014" name="AutoShape 2"/>
        <xdr:cNvSpPr>
          <a:spLocks noChangeAspect="1"/>
        </xdr:cNvSpPr>
      </xdr:nvSpPr>
      <xdr:spPr>
        <a:xfrm>
          <a:off x="914400" y="8931592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314325"/>
    <xdr:sp>
      <xdr:nvSpPr>
        <xdr:cNvPr id="2015" name="AutoShape 2"/>
        <xdr:cNvSpPr>
          <a:spLocks noChangeAspect="1"/>
        </xdr:cNvSpPr>
      </xdr:nvSpPr>
      <xdr:spPr>
        <a:xfrm>
          <a:off x="914400" y="8931592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95275"/>
    <xdr:sp>
      <xdr:nvSpPr>
        <xdr:cNvPr id="2016" name="AutoShape 2"/>
        <xdr:cNvSpPr>
          <a:spLocks noChangeAspect="1"/>
        </xdr:cNvSpPr>
      </xdr:nvSpPr>
      <xdr:spPr>
        <a:xfrm>
          <a:off x="914400" y="8931592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95275"/>
    <xdr:sp>
      <xdr:nvSpPr>
        <xdr:cNvPr id="2017" name="AutoShape 2"/>
        <xdr:cNvSpPr>
          <a:spLocks noChangeAspect="1"/>
        </xdr:cNvSpPr>
      </xdr:nvSpPr>
      <xdr:spPr>
        <a:xfrm>
          <a:off x="914400" y="8931592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314325"/>
    <xdr:sp>
      <xdr:nvSpPr>
        <xdr:cNvPr id="2018" name="AutoShape 2"/>
        <xdr:cNvSpPr>
          <a:spLocks noChangeAspect="1"/>
        </xdr:cNvSpPr>
      </xdr:nvSpPr>
      <xdr:spPr>
        <a:xfrm>
          <a:off x="914400" y="8931592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314325"/>
    <xdr:sp>
      <xdr:nvSpPr>
        <xdr:cNvPr id="2019" name="AutoShape 2"/>
        <xdr:cNvSpPr>
          <a:spLocks noChangeAspect="1"/>
        </xdr:cNvSpPr>
      </xdr:nvSpPr>
      <xdr:spPr>
        <a:xfrm>
          <a:off x="914400" y="8931592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95275"/>
    <xdr:sp>
      <xdr:nvSpPr>
        <xdr:cNvPr id="2020" name="AutoShape 2"/>
        <xdr:cNvSpPr>
          <a:spLocks noChangeAspect="1"/>
        </xdr:cNvSpPr>
      </xdr:nvSpPr>
      <xdr:spPr>
        <a:xfrm>
          <a:off x="914400" y="8931592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85750"/>
    <xdr:sp>
      <xdr:nvSpPr>
        <xdr:cNvPr id="2021" name="AutoShape 2"/>
        <xdr:cNvSpPr>
          <a:spLocks noChangeAspect="1"/>
        </xdr:cNvSpPr>
      </xdr:nvSpPr>
      <xdr:spPr>
        <a:xfrm>
          <a:off x="914400" y="8931592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85750"/>
    <xdr:sp>
      <xdr:nvSpPr>
        <xdr:cNvPr id="2022" name="AutoShape 2"/>
        <xdr:cNvSpPr>
          <a:spLocks noChangeAspect="1"/>
        </xdr:cNvSpPr>
      </xdr:nvSpPr>
      <xdr:spPr>
        <a:xfrm>
          <a:off x="914400" y="8931592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314325"/>
    <xdr:sp>
      <xdr:nvSpPr>
        <xdr:cNvPr id="2023" name="AutoShape 2"/>
        <xdr:cNvSpPr>
          <a:spLocks noChangeAspect="1"/>
        </xdr:cNvSpPr>
      </xdr:nvSpPr>
      <xdr:spPr>
        <a:xfrm>
          <a:off x="914400" y="8931592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95275"/>
    <xdr:sp>
      <xdr:nvSpPr>
        <xdr:cNvPr id="2024" name="AutoShape 2"/>
        <xdr:cNvSpPr>
          <a:spLocks noChangeAspect="1"/>
        </xdr:cNvSpPr>
      </xdr:nvSpPr>
      <xdr:spPr>
        <a:xfrm>
          <a:off x="914400" y="8931592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95275"/>
    <xdr:sp>
      <xdr:nvSpPr>
        <xdr:cNvPr id="2025" name="AutoShape 2"/>
        <xdr:cNvSpPr>
          <a:spLocks noChangeAspect="1"/>
        </xdr:cNvSpPr>
      </xdr:nvSpPr>
      <xdr:spPr>
        <a:xfrm>
          <a:off x="914400" y="8931592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314325"/>
    <xdr:sp>
      <xdr:nvSpPr>
        <xdr:cNvPr id="2026" name="AutoShape 2"/>
        <xdr:cNvSpPr>
          <a:spLocks noChangeAspect="1"/>
        </xdr:cNvSpPr>
      </xdr:nvSpPr>
      <xdr:spPr>
        <a:xfrm>
          <a:off x="914400" y="8931592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95275"/>
    <xdr:sp>
      <xdr:nvSpPr>
        <xdr:cNvPr id="2027" name="AutoShape 2"/>
        <xdr:cNvSpPr>
          <a:spLocks noChangeAspect="1"/>
        </xdr:cNvSpPr>
      </xdr:nvSpPr>
      <xdr:spPr>
        <a:xfrm>
          <a:off x="914400" y="89315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85750"/>
    <xdr:sp>
      <xdr:nvSpPr>
        <xdr:cNvPr id="2028" name="AutoShape 2"/>
        <xdr:cNvSpPr>
          <a:spLocks noChangeAspect="1"/>
        </xdr:cNvSpPr>
      </xdr:nvSpPr>
      <xdr:spPr>
        <a:xfrm>
          <a:off x="914400" y="8931592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76225"/>
    <xdr:sp>
      <xdr:nvSpPr>
        <xdr:cNvPr id="2029" name="AutoShape 2"/>
        <xdr:cNvSpPr>
          <a:spLocks noChangeAspect="1"/>
        </xdr:cNvSpPr>
      </xdr:nvSpPr>
      <xdr:spPr>
        <a:xfrm>
          <a:off x="914400" y="8931592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76225"/>
    <xdr:sp>
      <xdr:nvSpPr>
        <xdr:cNvPr id="2030" name="AutoShape 2"/>
        <xdr:cNvSpPr>
          <a:spLocks noChangeAspect="1"/>
        </xdr:cNvSpPr>
      </xdr:nvSpPr>
      <xdr:spPr>
        <a:xfrm>
          <a:off x="914400" y="8931592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95275"/>
    <xdr:sp>
      <xdr:nvSpPr>
        <xdr:cNvPr id="2031" name="AutoShape 2"/>
        <xdr:cNvSpPr>
          <a:spLocks noChangeAspect="1"/>
        </xdr:cNvSpPr>
      </xdr:nvSpPr>
      <xdr:spPr>
        <a:xfrm>
          <a:off x="914400" y="89315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85750"/>
    <xdr:sp>
      <xdr:nvSpPr>
        <xdr:cNvPr id="2032" name="AutoShape 2"/>
        <xdr:cNvSpPr>
          <a:spLocks noChangeAspect="1"/>
        </xdr:cNvSpPr>
      </xdr:nvSpPr>
      <xdr:spPr>
        <a:xfrm>
          <a:off x="914400" y="8931592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85750"/>
    <xdr:sp>
      <xdr:nvSpPr>
        <xdr:cNvPr id="2033" name="AutoShape 2"/>
        <xdr:cNvSpPr>
          <a:spLocks noChangeAspect="1"/>
        </xdr:cNvSpPr>
      </xdr:nvSpPr>
      <xdr:spPr>
        <a:xfrm>
          <a:off x="914400" y="8931592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95275"/>
    <xdr:sp>
      <xdr:nvSpPr>
        <xdr:cNvPr id="2034" name="AutoShape 2"/>
        <xdr:cNvSpPr>
          <a:spLocks noChangeAspect="1"/>
        </xdr:cNvSpPr>
      </xdr:nvSpPr>
      <xdr:spPr>
        <a:xfrm>
          <a:off x="914400" y="89315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95275"/>
    <xdr:sp>
      <xdr:nvSpPr>
        <xdr:cNvPr id="2035" name="AutoShape 2"/>
        <xdr:cNvSpPr>
          <a:spLocks noChangeAspect="1"/>
        </xdr:cNvSpPr>
      </xdr:nvSpPr>
      <xdr:spPr>
        <a:xfrm>
          <a:off x="914400" y="89315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85750"/>
    <xdr:sp>
      <xdr:nvSpPr>
        <xdr:cNvPr id="2036" name="AutoShape 2"/>
        <xdr:cNvSpPr>
          <a:spLocks noChangeAspect="1"/>
        </xdr:cNvSpPr>
      </xdr:nvSpPr>
      <xdr:spPr>
        <a:xfrm>
          <a:off x="914400" y="8931592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76225"/>
    <xdr:sp>
      <xdr:nvSpPr>
        <xdr:cNvPr id="2037" name="AutoShape 2"/>
        <xdr:cNvSpPr>
          <a:spLocks noChangeAspect="1"/>
        </xdr:cNvSpPr>
      </xdr:nvSpPr>
      <xdr:spPr>
        <a:xfrm>
          <a:off x="914400" y="8931592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76225"/>
    <xdr:sp>
      <xdr:nvSpPr>
        <xdr:cNvPr id="2038" name="AutoShape 2"/>
        <xdr:cNvSpPr>
          <a:spLocks noChangeAspect="1"/>
        </xdr:cNvSpPr>
      </xdr:nvSpPr>
      <xdr:spPr>
        <a:xfrm>
          <a:off x="914400" y="8931592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95275"/>
    <xdr:sp>
      <xdr:nvSpPr>
        <xdr:cNvPr id="2039" name="AutoShape 2"/>
        <xdr:cNvSpPr>
          <a:spLocks noChangeAspect="1"/>
        </xdr:cNvSpPr>
      </xdr:nvSpPr>
      <xdr:spPr>
        <a:xfrm>
          <a:off x="914400" y="89315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85750"/>
    <xdr:sp>
      <xdr:nvSpPr>
        <xdr:cNvPr id="2040" name="AutoShape 2"/>
        <xdr:cNvSpPr>
          <a:spLocks noChangeAspect="1"/>
        </xdr:cNvSpPr>
      </xdr:nvSpPr>
      <xdr:spPr>
        <a:xfrm>
          <a:off x="914400" y="8931592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85750"/>
    <xdr:sp>
      <xdr:nvSpPr>
        <xdr:cNvPr id="2041" name="AutoShape 2"/>
        <xdr:cNvSpPr>
          <a:spLocks noChangeAspect="1"/>
        </xdr:cNvSpPr>
      </xdr:nvSpPr>
      <xdr:spPr>
        <a:xfrm>
          <a:off x="914400" y="8931592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95275"/>
    <xdr:sp>
      <xdr:nvSpPr>
        <xdr:cNvPr id="2042" name="AutoShape 2"/>
        <xdr:cNvSpPr>
          <a:spLocks noChangeAspect="1"/>
        </xdr:cNvSpPr>
      </xdr:nvSpPr>
      <xdr:spPr>
        <a:xfrm>
          <a:off x="914400" y="89315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043"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44"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45"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46"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047"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48"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49"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050"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051"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52"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53"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54"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055"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56"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57"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058"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059"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60"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61"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62"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063"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64"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65"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066"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067"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68"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69"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70"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071"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72"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073"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074"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85725"/>
    <xdr:sp>
      <xdr:nvSpPr>
        <xdr:cNvPr id="2075" name="AutoShape 1"/>
        <xdr:cNvSpPr>
          <a:spLocks noChangeAspect="1"/>
        </xdr:cNvSpPr>
      </xdr:nvSpPr>
      <xdr:spPr>
        <a:xfrm>
          <a:off x="914400" y="896397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85725"/>
    <xdr:sp>
      <xdr:nvSpPr>
        <xdr:cNvPr id="2076" name="AutoShape 2"/>
        <xdr:cNvSpPr>
          <a:spLocks noChangeAspect="1"/>
        </xdr:cNvSpPr>
      </xdr:nvSpPr>
      <xdr:spPr>
        <a:xfrm>
          <a:off x="914400" y="896397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85725"/>
    <xdr:sp>
      <xdr:nvSpPr>
        <xdr:cNvPr id="2077" name="AutoShape 3"/>
        <xdr:cNvSpPr>
          <a:spLocks noChangeAspect="1"/>
        </xdr:cNvSpPr>
      </xdr:nvSpPr>
      <xdr:spPr>
        <a:xfrm>
          <a:off x="914400" y="896397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76200"/>
    <xdr:sp>
      <xdr:nvSpPr>
        <xdr:cNvPr id="2078" name="AutoShape 4"/>
        <xdr:cNvSpPr>
          <a:spLocks noChangeAspect="1"/>
        </xdr:cNvSpPr>
      </xdr:nvSpPr>
      <xdr:spPr>
        <a:xfrm>
          <a:off x="914400" y="8963977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79"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80"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81"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82"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83"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61925"/>
    <xdr:sp>
      <xdr:nvSpPr>
        <xdr:cNvPr id="2084" name="AutoShape 2"/>
        <xdr:cNvSpPr>
          <a:spLocks noChangeAspect="1"/>
        </xdr:cNvSpPr>
      </xdr:nvSpPr>
      <xdr:spPr>
        <a:xfrm>
          <a:off x="914400" y="8963977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61925"/>
    <xdr:sp>
      <xdr:nvSpPr>
        <xdr:cNvPr id="2085" name="AutoShape 2"/>
        <xdr:cNvSpPr>
          <a:spLocks noChangeAspect="1"/>
        </xdr:cNvSpPr>
      </xdr:nvSpPr>
      <xdr:spPr>
        <a:xfrm>
          <a:off x="914400" y="8963977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86"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87"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88"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85725"/>
    <xdr:sp>
      <xdr:nvSpPr>
        <xdr:cNvPr id="2089" name="AutoShape 1"/>
        <xdr:cNvSpPr>
          <a:spLocks noChangeAspect="1"/>
        </xdr:cNvSpPr>
      </xdr:nvSpPr>
      <xdr:spPr>
        <a:xfrm>
          <a:off x="914400" y="896397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85725"/>
    <xdr:sp>
      <xdr:nvSpPr>
        <xdr:cNvPr id="2090" name="AutoShape 2"/>
        <xdr:cNvSpPr>
          <a:spLocks noChangeAspect="1"/>
        </xdr:cNvSpPr>
      </xdr:nvSpPr>
      <xdr:spPr>
        <a:xfrm>
          <a:off x="914400" y="896397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85725"/>
    <xdr:sp>
      <xdr:nvSpPr>
        <xdr:cNvPr id="2091" name="AutoShape 3"/>
        <xdr:cNvSpPr>
          <a:spLocks noChangeAspect="1"/>
        </xdr:cNvSpPr>
      </xdr:nvSpPr>
      <xdr:spPr>
        <a:xfrm>
          <a:off x="914400" y="896397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76200"/>
    <xdr:sp>
      <xdr:nvSpPr>
        <xdr:cNvPr id="2092" name="AutoShape 4"/>
        <xdr:cNvSpPr>
          <a:spLocks noChangeAspect="1"/>
        </xdr:cNvSpPr>
      </xdr:nvSpPr>
      <xdr:spPr>
        <a:xfrm>
          <a:off x="914400" y="8963977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93"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94"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95"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96"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097"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61925"/>
    <xdr:sp>
      <xdr:nvSpPr>
        <xdr:cNvPr id="2098" name="AutoShape 2"/>
        <xdr:cNvSpPr>
          <a:spLocks noChangeAspect="1"/>
        </xdr:cNvSpPr>
      </xdr:nvSpPr>
      <xdr:spPr>
        <a:xfrm>
          <a:off x="914400" y="8963977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61925"/>
    <xdr:sp>
      <xdr:nvSpPr>
        <xdr:cNvPr id="2099" name="AutoShape 2"/>
        <xdr:cNvSpPr>
          <a:spLocks noChangeAspect="1"/>
        </xdr:cNvSpPr>
      </xdr:nvSpPr>
      <xdr:spPr>
        <a:xfrm>
          <a:off x="914400" y="8963977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100"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101"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102"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03"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04"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05"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06"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07"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08"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09"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10"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11"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12"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13"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14"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15"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16"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17"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18"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19"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20"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21"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22"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23"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24"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25"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26"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27"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28"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29"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30"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31"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32"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33"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34"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35"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36"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37"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38"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39"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40"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41"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42"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43"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44"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45"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46"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47"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48"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49"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150"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314325"/>
    <xdr:sp>
      <xdr:nvSpPr>
        <xdr:cNvPr id="2151" name="AutoShape 2"/>
        <xdr:cNvSpPr>
          <a:spLocks noChangeAspect="1"/>
        </xdr:cNvSpPr>
      </xdr:nvSpPr>
      <xdr:spPr>
        <a:xfrm>
          <a:off x="914400" y="8963977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95275"/>
    <xdr:sp>
      <xdr:nvSpPr>
        <xdr:cNvPr id="2152" name="AutoShape 2"/>
        <xdr:cNvSpPr>
          <a:spLocks noChangeAspect="1"/>
        </xdr:cNvSpPr>
      </xdr:nvSpPr>
      <xdr:spPr>
        <a:xfrm>
          <a:off x="914400" y="8963977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85750"/>
    <xdr:sp>
      <xdr:nvSpPr>
        <xdr:cNvPr id="2153" name="AutoShape 2"/>
        <xdr:cNvSpPr>
          <a:spLocks noChangeAspect="1"/>
        </xdr:cNvSpPr>
      </xdr:nvSpPr>
      <xdr:spPr>
        <a:xfrm>
          <a:off x="914400" y="8963977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85750"/>
    <xdr:sp>
      <xdr:nvSpPr>
        <xdr:cNvPr id="2154" name="AutoShape 2"/>
        <xdr:cNvSpPr>
          <a:spLocks noChangeAspect="1"/>
        </xdr:cNvSpPr>
      </xdr:nvSpPr>
      <xdr:spPr>
        <a:xfrm>
          <a:off x="914400" y="8963977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314325"/>
    <xdr:sp>
      <xdr:nvSpPr>
        <xdr:cNvPr id="2155" name="AutoShape 2"/>
        <xdr:cNvSpPr>
          <a:spLocks noChangeAspect="1"/>
        </xdr:cNvSpPr>
      </xdr:nvSpPr>
      <xdr:spPr>
        <a:xfrm>
          <a:off x="914400" y="8963977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95275"/>
    <xdr:sp>
      <xdr:nvSpPr>
        <xdr:cNvPr id="2156" name="AutoShape 2"/>
        <xdr:cNvSpPr>
          <a:spLocks noChangeAspect="1"/>
        </xdr:cNvSpPr>
      </xdr:nvSpPr>
      <xdr:spPr>
        <a:xfrm>
          <a:off x="914400" y="8963977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95275"/>
    <xdr:sp>
      <xdr:nvSpPr>
        <xdr:cNvPr id="2157" name="AutoShape 2"/>
        <xdr:cNvSpPr>
          <a:spLocks noChangeAspect="1"/>
        </xdr:cNvSpPr>
      </xdr:nvSpPr>
      <xdr:spPr>
        <a:xfrm>
          <a:off x="914400" y="8963977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314325"/>
    <xdr:sp>
      <xdr:nvSpPr>
        <xdr:cNvPr id="2158" name="AutoShape 2"/>
        <xdr:cNvSpPr>
          <a:spLocks noChangeAspect="1"/>
        </xdr:cNvSpPr>
      </xdr:nvSpPr>
      <xdr:spPr>
        <a:xfrm>
          <a:off x="914400" y="8963977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314325"/>
    <xdr:sp>
      <xdr:nvSpPr>
        <xdr:cNvPr id="2159" name="AutoShape 2"/>
        <xdr:cNvSpPr>
          <a:spLocks noChangeAspect="1"/>
        </xdr:cNvSpPr>
      </xdr:nvSpPr>
      <xdr:spPr>
        <a:xfrm>
          <a:off x="914400" y="8963977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95275"/>
    <xdr:sp>
      <xdr:nvSpPr>
        <xdr:cNvPr id="2160" name="AutoShape 2"/>
        <xdr:cNvSpPr>
          <a:spLocks noChangeAspect="1"/>
        </xdr:cNvSpPr>
      </xdr:nvSpPr>
      <xdr:spPr>
        <a:xfrm>
          <a:off x="914400" y="8963977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85750"/>
    <xdr:sp>
      <xdr:nvSpPr>
        <xdr:cNvPr id="2161" name="AutoShape 2"/>
        <xdr:cNvSpPr>
          <a:spLocks noChangeAspect="1"/>
        </xdr:cNvSpPr>
      </xdr:nvSpPr>
      <xdr:spPr>
        <a:xfrm>
          <a:off x="914400" y="8963977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85750"/>
    <xdr:sp>
      <xdr:nvSpPr>
        <xdr:cNvPr id="2162" name="AutoShape 2"/>
        <xdr:cNvSpPr>
          <a:spLocks noChangeAspect="1"/>
        </xdr:cNvSpPr>
      </xdr:nvSpPr>
      <xdr:spPr>
        <a:xfrm>
          <a:off x="914400" y="8963977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314325"/>
    <xdr:sp>
      <xdr:nvSpPr>
        <xdr:cNvPr id="2163" name="AutoShape 2"/>
        <xdr:cNvSpPr>
          <a:spLocks noChangeAspect="1"/>
        </xdr:cNvSpPr>
      </xdr:nvSpPr>
      <xdr:spPr>
        <a:xfrm>
          <a:off x="914400" y="8963977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95275"/>
    <xdr:sp>
      <xdr:nvSpPr>
        <xdr:cNvPr id="2164" name="AutoShape 2"/>
        <xdr:cNvSpPr>
          <a:spLocks noChangeAspect="1"/>
        </xdr:cNvSpPr>
      </xdr:nvSpPr>
      <xdr:spPr>
        <a:xfrm>
          <a:off x="914400" y="8963977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95275"/>
    <xdr:sp>
      <xdr:nvSpPr>
        <xdr:cNvPr id="2165" name="AutoShape 2"/>
        <xdr:cNvSpPr>
          <a:spLocks noChangeAspect="1"/>
        </xdr:cNvSpPr>
      </xdr:nvSpPr>
      <xdr:spPr>
        <a:xfrm>
          <a:off x="914400" y="8963977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314325"/>
    <xdr:sp>
      <xdr:nvSpPr>
        <xdr:cNvPr id="2166" name="AutoShape 2"/>
        <xdr:cNvSpPr>
          <a:spLocks noChangeAspect="1"/>
        </xdr:cNvSpPr>
      </xdr:nvSpPr>
      <xdr:spPr>
        <a:xfrm>
          <a:off x="914400" y="8963977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95275"/>
    <xdr:sp>
      <xdr:nvSpPr>
        <xdr:cNvPr id="2167" name="AutoShape 2"/>
        <xdr:cNvSpPr>
          <a:spLocks noChangeAspect="1"/>
        </xdr:cNvSpPr>
      </xdr:nvSpPr>
      <xdr:spPr>
        <a:xfrm>
          <a:off x="914400" y="8963977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85750"/>
    <xdr:sp>
      <xdr:nvSpPr>
        <xdr:cNvPr id="2168" name="AutoShape 2"/>
        <xdr:cNvSpPr>
          <a:spLocks noChangeAspect="1"/>
        </xdr:cNvSpPr>
      </xdr:nvSpPr>
      <xdr:spPr>
        <a:xfrm>
          <a:off x="914400" y="8963977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76225"/>
    <xdr:sp>
      <xdr:nvSpPr>
        <xdr:cNvPr id="2169" name="AutoShape 2"/>
        <xdr:cNvSpPr>
          <a:spLocks noChangeAspect="1"/>
        </xdr:cNvSpPr>
      </xdr:nvSpPr>
      <xdr:spPr>
        <a:xfrm>
          <a:off x="914400" y="8963977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76225"/>
    <xdr:sp>
      <xdr:nvSpPr>
        <xdr:cNvPr id="2170" name="AutoShape 2"/>
        <xdr:cNvSpPr>
          <a:spLocks noChangeAspect="1"/>
        </xdr:cNvSpPr>
      </xdr:nvSpPr>
      <xdr:spPr>
        <a:xfrm>
          <a:off x="914400" y="8963977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95275"/>
    <xdr:sp>
      <xdr:nvSpPr>
        <xdr:cNvPr id="2171" name="AutoShape 2"/>
        <xdr:cNvSpPr>
          <a:spLocks noChangeAspect="1"/>
        </xdr:cNvSpPr>
      </xdr:nvSpPr>
      <xdr:spPr>
        <a:xfrm>
          <a:off x="914400" y="8963977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85750"/>
    <xdr:sp>
      <xdr:nvSpPr>
        <xdr:cNvPr id="2172" name="AutoShape 2"/>
        <xdr:cNvSpPr>
          <a:spLocks noChangeAspect="1"/>
        </xdr:cNvSpPr>
      </xdr:nvSpPr>
      <xdr:spPr>
        <a:xfrm>
          <a:off x="914400" y="8963977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85750"/>
    <xdr:sp>
      <xdr:nvSpPr>
        <xdr:cNvPr id="2173" name="AutoShape 2"/>
        <xdr:cNvSpPr>
          <a:spLocks noChangeAspect="1"/>
        </xdr:cNvSpPr>
      </xdr:nvSpPr>
      <xdr:spPr>
        <a:xfrm>
          <a:off x="914400" y="8963977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95275"/>
    <xdr:sp>
      <xdr:nvSpPr>
        <xdr:cNvPr id="2174" name="AutoShape 2"/>
        <xdr:cNvSpPr>
          <a:spLocks noChangeAspect="1"/>
        </xdr:cNvSpPr>
      </xdr:nvSpPr>
      <xdr:spPr>
        <a:xfrm>
          <a:off x="914400" y="8963977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95275"/>
    <xdr:sp>
      <xdr:nvSpPr>
        <xdr:cNvPr id="2175" name="AutoShape 2"/>
        <xdr:cNvSpPr>
          <a:spLocks noChangeAspect="1"/>
        </xdr:cNvSpPr>
      </xdr:nvSpPr>
      <xdr:spPr>
        <a:xfrm>
          <a:off x="914400" y="8963977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85750"/>
    <xdr:sp>
      <xdr:nvSpPr>
        <xdr:cNvPr id="2176" name="AutoShape 2"/>
        <xdr:cNvSpPr>
          <a:spLocks noChangeAspect="1"/>
        </xdr:cNvSpPr>
      </xdr:nvSpPr>
      <xdr:spPr>
        <a:xfrm>
          <a:off x="914400" y="8963977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76225"/>
    <xdr:sp>
      <xdr:nvSpPr>
        <xdr:cNvPr id="2177" name="AutoShape 2"/>
        <xdr:cNvSpPr>
          <a:spLocks noChangeAspect="1"/>
        </xdr:cNvSpPr>
      </xdr:nvSpPr>
      <xdr:spPr>
        <a:xfrm>
          <a:off x="914400" y="8963977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76225"/>
    <xdr:sp>
      <xdr:nvSpPr>
        <xdr:cNvPr id="2178" name="AutoShape 2"/>
        <xdr:cNvSpPr>
          <a:spLocks noChangeAspect="1"/>
        </xdr:cNvSpPr>
      </xdr:nvSpPr>
      <xdr:spPr>
        <a:xfrm>
          <a:off x="914400" y="8963977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95275"/>
    <xdr:sp>
      <xdr:nvSpPr>
        <xdr:cNvPr id="2179" name="AutoShape 2"/>
        <xdr:cNvSpPr>
          <a:spLocks noChangeAspect="1"/>
        </xdr:cNvSpPr>
      </xdr:nvSpPr>
      <xdr:spPr>
        <a:xfrm>
          <a:off x="914400" y="8963977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85750"/>
    <xdr:sp>
      <xdr:nvSpPr>
        <xdr:cNvPr id="2180" name="AutoShape 2"/>
        <xdr:cNvSpPr>
          <a:spLocks noChangeAspect="1"/>
        </xdr:cNvSpPr>
      </xdr:nvSpPr>
      <xdr:spPr>
        <a:xfrm>
          <a:off x="914400" y="8963977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85750"/>
    <xdr:sp>
      <xdr:nvSpPr>
        <xdr:cNvPr id="2181" name="AutoShape 2"/>
        <xdr:cNvSpPr>
          <a:spLocks noChangeAspect="1"/>
        </xdr:cNvSpPr>
      </xdr:nvSpPr>
      <xdr:spPr>
        <a:xfrm>
          <a:off x="914400" y="8963977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95275"/>
    <xdr:sp>
      <xdr:nvSpPr>
        <xdr:cNvPr id="2182" name="AutoShape 2"/>
        <xdr:cNvSpPr>
          <a:spLocks noChangeAspect="1"/>
        </xdr:cNvSpPr>
      </xdr:nvSpPr>
      <xdr:spPr>
        <a:xfrm>
          <a:off x="914400" y="8963977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83"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84"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85"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86"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87"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88"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89"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90"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91"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92"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93"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94"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95"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96"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97"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98"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199"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200"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201"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202"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2</xdr:col>
      <xdr:colOff>2057400</xdr:colOff>
      <xdr:row>448</xdr:row>
      <xdr:rowOff>0</xdr:rowOff>
    </xdr:from>
    <xdr:to>
      <xdr:col>2</xdr:col>
      <xdr:colOff>2143125</xdr:colOff>
      <xdr:row>448</xdr:row>
      <xdr:rowOff>38100</xdr:rowOff>
    </xdr:to>
    <xdr:sp fLocksText="0">
      <xdr:nvSpPr>
        <xdr:cNvPr id="2203" name="Text Box 1"/>
        <xdr:cNvSpPr txBox="1">
          <a:spLocks noChangeArrowheads="1"/>
        </xdr:cNvSpPr>
      </xdr:nvSpPr>
      <xdr:spPr>
        <a:xfrm>
          <a:off x="2971800" y="90125550"/>
          <a:ext cx="85725" cy="381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447</xdr:row>
      <xdr:rowOff>0</xdr:rowOff>
    </xdr:from>
    <xdr:to>
      <xdr:col>2</xdr:col>
      <xdr:colOff>2143125</xdr:colOff>
      <xdr:row>448</xdr:row>
      <xdr:rowOff>38100</xdr:rowOff>
    </xdr:to>
    <xdr:sp fLocksText="0">
      <xdr:nvSpPr>
        <xdr:cNvPr id="2204" name="Text Box 1"/>
        <xdr:cNvSpPr txBox="1">
          <a:spLocks noChangeArrowheads="1"/>
        </xdr:cNvSpPr>
      </xdr:nvSpPr>
      <xdr:spPr>
        <a:xfrm>
          <a:off x="2971800" y="89963625"/>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449</xdr:row>
      <xdr:rowOff>0</xdr:rowOff>
    </xdr:from>
    <xdr:to>
      <xdr:col>2</xdr:col>
      <xdr:colOff>2143125</xdr:colOff>
      <xdr:row>450</xdr:row>
      <xdr:rowOff>0</xdr:rowOff>
    </xdr:to>
    <xdr:sp fLocksText="0">
      <xdr:nvSpPr>
        <xdr:cNvPr id="2205" name="Text Box 1"/>
        <xdr:cNvSpPr txBox="1">
          <a:spLocks noChangeArrowheads="1"/>
        </xdr:cNvSpPr>
      </xdr:nvSpPr>
      <xdr:spPr>
        <a:xfrm>
          <a:off x="2971800" y="902874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449</xdr:row>
      <xdr:rowOff>0</xdr:rowOff>
    </xdr:from>
    <xdr:to>
      <xdr:col>2</xdr:col>
      <xdr:colOff>2143125</xdr:colOff>
      <xdr:row>450</xdr:row>
      <xdr:rowOff>0</xdr:rowOff>
    </xdr:to>
    <xdr:sp fLocksText="0">
      <xdr:nvSpPr>
        <xdr:cNvPr id="2206" name="Text Box 1"/>
        <xdr:cNvSpPr txBox="1">
          <a:spLocks noChangeArrowheads="1"/>
        </xdr:cNvSpPr>
      </xdr:nvSpPr>
      <xdr:spPr>
        <a:xfrm>
          <a:off x="2971800" y="902874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449</xdr:row>
      <xdr:rowOff>0</xdr:rowOff>
    </xdr:from>
    <xdr:to>
      <xdr:col>2</xdr:col>
      <xdr:colOff>2143125</xdr:colOff>
      <xdr:row>450</xdr:row>
      <xdr:rowOff>0</xdr:rowOff>
    </xdr:to>
    <xdr:sp fLocksText="0">
      <xdr:nvSpPr>
        <xdr:cNvPr id="2207" name="Text Box 1"/>
        <xdr:cNvSpPr txBox="1">
          <a:spLocks noChangeArrowheads="1"/>
        </xdr:cNvSpPr>
      </xdr:nvSpPr>
      <xdr:spPr>
        <a:xfrm>
          <a:off x="2971800" y="902874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449</xdr:row>
      <xdr:rowOff>0</xdr:rowOff>
    </xdr:from>
    <xdr:to>
      <xdr:col>2</xdr:col>
      <xdr:colOff>2143125</xdr:colOff>
      <xdr:row>450</xdr:row>
      <xdr:rowOff>0</xdr:rowOff>
    </xdr:to>
    <xdr:sp fLocksText="0">
      <xdr:nvSpPr>
        <xdr:cNvPr id="2208" name="Text Box 1"/>
        <xdr:cNvSpPr txBox="1">
          <a:spLocks noChangeArrowheads="1"/>
        </xdr:cNvSpPr>
      </xdr:nvSpPr>
      <xdr:spPr>
        <a:xfrm>
          <a:off x="2971800" y="902874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449</xdr:row>
      <xdr:rowOff>0</xdr:rowOff>
    </xdr:from>
    <xdr:to>
      <xdr:col>2</xdr:col>
      <xdr:colOff>2143125</xdr:colOff>
      <xdr:row>450</xdr:row>
      <xdr:rowOff>0</xdr:rowOff>
    </xdr:to>
    <xdr:sp fLocksText="0">
      <xdr:nvSpPr>
        <xdr:cNvPr id="2209" name="Text Box 1"/>
        <xdr:cNvSpPr txBox="1">
          <a:spLocks noChangeArrowheads="1"/>
        </xdr:cNvSpPr>
      </xdr:nvSpPr>
      <xdr:spPr>
        <a:xfrm>
          <a:off x="2971800" y="902874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449</xdr:row>
      <xdr:rowOff>0</xdr:rowOff>
    </xdr:from>
    <xdr:to>
      <xdr:col>2</xdr:col>
      <xdr:colOff>2143125</xdr:colOff>
      <xdr:row>450</xdr:row>
      <xdr:rowOff>0</xdr:rowOff>
    </xdr:to>
    <xdr:sp fLocksText="0">
      <xdr:nvSpPr>
        <xdr:cNvPr id="2210" name="Text Box 1"/>
        <xdr:cNvSpPr txBox="1">
          <a:spLocks noChangeArrowheads="1"/>
        </xdr:cNvSpPr>
      </xdr:nvSpPr>
      <xdr:spPr>
        <a:xfrm>
          <a:off x="2971800" y="90287475"/>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448</xdr:row>
      <xdr:rowOff>0</xdr:rowOff>
    </xdr:from>
    <xdr:to>
      <xdr:col>2</xdr:col>
      <xdr:colOff>2143125</xdr:colOff>
      <xdr:row>449</xdr:row>
      <xdr:rowOff>0</xdr:rowOff>
    </xdr:to>
    <xdr:sp fLocksText="0">
      <xdr:nvSpPr>
        <xdr:cNvPr id="2211" name="Text Box 1"/>
        <xdr:cNvSpPr txBox="1">
          <a:spLocks noChangeArrowheads="1"/>
        </xdr:cNvSpPr>
      </xdr:nvSpPr>
      <xdr:spPr>
        <a:xfrm>
          <a:off x="2971800" y="90125550"/>
          <a:ext cx="85725"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448</xdr:row>
      <xdr:rowOff>0</xdr:rowOff>
    </xdr:from>
    <xdr:to>
      <xdr:col>2</xdr:col>
      <xdr:colOff>2143125</xdr:colOff>
      <xdr:row>448</xdr:row>
      <xdr:rowOff>38100</xdr:rowOff>
    </xdr:to>
    <xdr:sp fLocksText="0">
      <xdr:nvSpPr>
        <xdr:cNvPr id="2212" name="Text Box 1"/>
        <xdr:cNvSpPr txBox="1">
          <a:spLocks noChangeArrowheads="1"/>
        </xdr:cNvSpPr>
      </xdr:nvSpPr>
      <xdr:spPr>
        <a:xfrm>
          <a:off x="2971800" y="90125550"/>
          <a:ext cx="85725" cy="38100"/>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447</xdr:row>
      <xdr:rowOff>0</xdr:rowOff>
    </xdr:from>
    <xdr:to>
      <xdr:col>2</xdr:col>
      <xdr:colOff>2143125</xdr:colOff>
      <xdr:row>448</xdr:row>
      <xdr:rowOff>38100</xdr:rowOff>
    </xdr:to>
    <xdr:sp fLocksText="0">
      <xdr:nvSpPr>
        <xdr:cNvPr id="2213" name="Text Box 1"/>
        <xdr:cNvSpPr txBox="1">
          <a:spLocks noChangeArrowheads="1"/>
        </xdr:cNvSpPr>
      </xdr:nvSpPr>
      <xdr:spPr>
        <a:xfrm>
          <a:off x="2971800" y="89963625"/>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oneCellAnchor>
    <xdr:from>
      <xdr:col>1</xdr:col>
      <xdr:colOff>485775</xdr:colOff>
      <xdr:row>471</xdr:row>
      <xdr:rowOff>0</xdr:rowOff>
    </xdr:from>
    <xdr:ext cx="438150" cy="809625"/>
    <xdr:sp>
      <xdr:nvSpPr>
        <xdr:cNvPr id="2214" name="AutoShape 2"/>
        <xdr:cNvSpPr>
          <a:spLocks noChangeAspect="1"/>
        </xdr:cNvSpPr>
      </xdr:nvSpPr>
      <xdr:spPr>
        <a:xfrm>
          <a:off x="904875" y="94173675"/>
          <a:ext cx="438150" cy="809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895350"/>
    <xdr:sp>
      <xdr:nvSpPr>
        <xdr:cNvPr id="2215" name="AutoShape 2"/>
        <xdr:cNvSpPr>
          <a:spLocks noChangeAspect="1"/>
        </xdr:cNvSpPr>
      </xdr:nvSpPr>
      <xdr:spPr>
        <a:xfrm>
          <a:off x="904875" y="94173675"/>
          <a:ext cx="438150" cy="895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885825"/>
    <xdr:sp>
      <xdr:nvSpPr>
        <xdr:cNvPr id="2216" name="AutoShape 2"/>
        <xdr:cNvSpPr>
          <a:spLocks noChangeAspect="1"/>
        </xdr:cNvSpPr>
      </xdr:nvSpPr>
      <xdr:spPr>
        <a:xfrm>
          <a:off x="904875" y="94173675"/>
          <a:ext cx="438150" cy="8858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885825"/>
    <xdr:sp>
      <xdr:nvSpPr>
        <xdr:cNvPr id="2217" name="AutoShape 2"/>
        <xdr:cNvSpPr>
          <a:spLocks noChangeAspect="1"/>
        </xdr:cNvSpPr>
      </xdr:nvSpPr>
      <xdr:spPr>
        <a:xfrm>
          <a:off x="904875" y="94173675"/>
          <a:ext cx="438150" cy="8858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914400"/>
    <xdr:sp>
      <xdr:nvSpPr>
        <xdr:cNvPr id="2218" name="AutoShape 2"/>
        <xdr:cNvSpPr>
          <a:spLocks noChangeAspect="1"/>
        </xdr:cNvSpPr>
      </xdr:nvSpPr>
      <xdr:spPr>
        <a:xfrm>
          <a:off x="904875" y="94173675"/>
          <a:ext cx="438150" cy="914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895350"/>
    <xdr:sp>
      <xdr:nvSpPr>
        <xdr:cNvPr id="2219" name="AutoShape 2"/>
        <xdr:cNvSpPr>
          <a:spLocks noChangeAspect="1"/>
        </xdr:cNvSpPr>
      </xdr:nvSpPr>
      <xdr:spPr>
        <a:xfrm>
          <a:off x="904875" y="94173675"/>
          <a:ext cx="438150" cy="895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895350"/>
    <xdr:sp>
      <xdr:nvSpPr>
        <xdr:cNvPr id="2220" name="AutoShape 2"/>
        <xdr:cNvSpPr>
          <a:spLocks noChangeAspect="1"/>
        </xdr:cNvSpPr>
      </xdr:nvSpPr>
      <xdr:spPr>
        <a:xfrm>
          <a:off x="904875" y="94173675"/>
          <a:ext cx="438150" cy="895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914400"/>
    <xdr:sp>
      <xdr:nvSpPr>
        <xdr:cNvPr id="2221" name="AutoShape 2"/>
        <xdr:cNvSpPr>
          <a:spLocks noChangeAspect="1"/>
        </xdr:cNvSpPr>
      </xdr:nvSpPr>
      <xdr:spPr>
        <a:xfrm>
          <a:off x="904875" y="94173675"/>
          <a:ext cx="438150" cy="914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361950</xdr:colOff>
      <xdr:row>472</xdr:row>
      <xdr:rowOff>85725</xdr:rowOff>
    </xdr:from>
    <xdr:ext cx="438150" cy="2219325"/>
    <xdr:sp>
      <xdr:nvSpPr>
        <xdr:cNvPr id="2222" name="AutoShape 2"/>
        <xdr:cNvSpPr>
          <a:spLocks noChangeAspect="1"/>
        </xdr:cNvSpPr>
      </xdr:nvSpPr>
      <xdr:spPr>
        <a:xfrm>
          <a:off x="781050" y="94421325"/>
          <a:ext cx="438150" cy="2219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809625"/>
    <xdr:sp>
      <xdr:nvSpPr>
        <xdr:cNvPr id="2223" name="AutoShape 2"/>
        <xdr:cNvSpPr>
          <a:spLocks noChangeAspect="1"/>
        </xdr:cNvSpPr>
      </xdr:nvSpPr>
      <xdr:spPr>
        <a:xfrm>
          <a:off x="904875" y="94173675"/>
          <a:ext cx="438150" cy="8096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895350"/>
    <xdr:sp>
      <xdr:nvSpPr>
        <xdr:cNvPr id="2224" name="AutoShape 2"/>
        <xdr:cNvSpPr>
          <a:spLocks noChangeAspect="1"/>
        </xdr:cNvSpPr>
      </xdr:nvSpPr>
      <xdr:spPr>
        <a:xfrm>
          <a:off x="904875" y="94173675"/>
          <a:ext cx="438150" cy="895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885825"/>
    <xdr:sp>
      <xdr:nvSpPr>
        <xdr:cNvPr id="2225" name="AutoShape 2"/>
        <xdr:cNvSpPr>
          <a:spLocks noChangeAspect="1"/>
        </xdr:cNvSpPr>
      </xdr:nvSpPr>
      <xdr:spPr>
        <a:xfrm>
          <a:off x="904875" y="94173675"/>
          <a:ext cx="438150" cy="8858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885825"/>
    <xdr:sp>
      <xdr:nvSpPr>
        <xdr:cNvPr id="2226" name="AutoShape 2"/>
        <xdr:cNvSpPr>
          <a:spLocks noChangeAspect="1"/>
        </xdr:cNvSpPr>
      </xdr:nvSpPr>
      <xdr:spPr>
        <a:xfrm>
          <a:off x="904875" y="94173675"/>
          <a:ext cx="438150" cy="8858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914400"/>
    <xdr:sp>
      <xdr:nvSpPr>
        <xdr:cNvPr id="2227" name="AutoShape 2"/>
        <xdr:cNvSpPr>
          <a:spLocks noChangeAspect="1"/>
        </xdr:cNvSpPr>
      </xdr:nvSpPr>
      <xdr:spPr>
        <a:xfrm>
          <a:off x="904875" y="94173675"/>
          <a:ext cx="438150" cy="914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895350"/>
    <xdr:sp>
      <xdr:nvSpPr>
        <xdr:cNvPr id="2228" name="AutoShape 2"/>
        <xdr:cNvSpPr>
          <a:spLocks noChangeAspect="1"/>
        </xdr:cNvSpPr>
      </xdr:nvSpPr>
      <xdr:spPr>
        <a:xfrm>
          <a:off x="904875" y="94173675"/>
          <a:ext cx="438150" cy="895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895350"/>
    <xdr:sp>
      <xdr:nvSpPr>
        <xdr:cNvPr id="2229" name="AutoShape 2"/>
        <xdr:cNvSpPr>
          <a:spLocks noChangeAspect="1"/>
        </xdr:cNvSpPr>
      </xdr:nvSpPr>
      <xdr:spPr>
        <a:xfrm>
          <a:off x="904875" y="94173675"/>
          <a:ext cx="438150" cy="8953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485775</xdr:colOff>
      <xdr:row>471</xdr:row>
      <xdr:rowOff>0</xdr:rowOff>
    </xdr:from>
    <xdr:ext cx="438150" cy="914400"/>
    <xdr:sp>
      <xdr:nvSpPr>
        <xdr:cNvPr id="2230" name="AutoShape 2"/>
        <xdr:cNvSpPr>
          <a:spLocks noChangeAspect="1"/>
        </xdr:cNvSpPr>
      </xdr:nvSpPr>
      <xdr:spPr>
        <a:xfrm>
          <a:off x="904875" y="94173675"/>
          <a:ext cx="438150" cy="9144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1247775</xdr:colOff>
      <xdr:row>471</xdr:row>
      <xdr:rowOff>9525</xdr:rowOff>
    </xdr:from>
    <xdr:ext cx="438150" cy="923925"/>
    <xdr:sp>
      <xdr:nvSpPr>
        <xdr:cNvPr id="2231" name="AutoShape 2"/>
        <xdr:cNvSpPr>
          <a:spLocks noChangeAspect="1"/>
        </xdr:cNvSpPr>
      </xdr:nvSpPr>
      <xdr:spPr>
        <a:xfrm>
          <a:off x="2162175" y="94183200"/>
          <a:ext cx="438150" cy="923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361950</xdr:colOff>
      <xdr:row>473</xdr:row>
      <xdr:rowOff>85725</xdr:rowOff>
    </xdr:from>
    <xdr:ext cx="438150" cy="2705100"/>
    <xdr:sp>
      <xdr:nvSpPr>
        <xdr:cNvPr id="2232" name="AutoShape 2"/>
        <xdr:cNvSpPr>
          <a:spLocks noChangeAspect="1"/>
        </xdr:cNvSpPr>
      </xdr:nvSpPr>
      <xdr:spPr>
        <a:xfrm>
          <a:off x="781050" y="94745175"/>
          <a:ext cx="438150" cy="27051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28575</xdr:colOff>
      <xdr:row>472</xdr:row>
      <xdr:rowOff>190500</xdr:rowOff>
    </xdr:from>
    <xdr:ext cx="438150" cy="2162175"/>
    <xdr:sp>
      <xdr:nvSpPr>
        <xdr:cNvPr id="2233" name="AutoShape 2"/>
        <xdr:cNvSpPr>
          <a:spLocks noChangeAspect="1"/>
        </xdr:cNvSpPr>
      </xdr:nvSpPr>
      <xdr:spPr>
        <a:xfrm>
          <a:off x="447675" y="94526100"/>
          <a:ext cx="438150" cy="2162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361950</xdr:colOff>
      <xdr:row>474</xdr:row>
      <xdr:rowOff>85725</xdr:rowOff>
    </xdr:from>
    <xdr:ext cx="438150" cy="2543175"/>
    <xdr:sp>
      <xdr:nvSpPr>
        <xdr:cNvPr id="2234" name="AutoShape 2"/>
        <xdr:cNvSpPr>
          <a:spLocks noChangeAspect="1"/>
        </xdr:cNvSpPr>
      </xdr:nvSpPr>
      <xdr:spPr>
        <a:xfrm>
          <a:off x="781050" y="95069025"/>
          <a:ext cx="438150" cy="25431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361950</xdr:colOff>
      <xdr:row>475</xdr:row>
      <xdr:rowOff>85725</xdr:rowOff>
    </xdr:from>
    <xdr:ext cx="438150" cy="2381250"/>
    <xdr:sp>
      <xdr:nvSpPr>
        <xdr:cNvPr id="2235" name="AutoShape 2"/>
        <xdr:cNvSpPr>
          <a:spLocks noChangeAspect="1"/>
        </xdr:cNvSpPr>
      </xdr:nvSpPr>
      <xdr:spPr>
        <a:xfrm>
          <a:off x="781050" y="95392875"/>
          <a:ext cx="438150" cy="23812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361950</xdr:colOff>
      <xdr:row>476</xdr:row>
      <xdr:rowOff>133350</xdr:rowOff>
    </xdr:from>
    <xdr:ext cx="438150" cy="1847850"/>
    <xdr:sp>
      <xdr:nvSpPr>
        <xdr:cNvPr id="2236" name="AutoShape 2"/>
        <xdr:cNvSpPr>
          <a:spLocks noChangeAspect="1"/>
        </xdr:cNvSpPr>
      </xdr:nvSpPr>
      <xdr:spPr>
        <a:xfrm>
          <a:off x="781050" y="95926275"/>
          <a:ext cx="438150" cy="1847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76200"/>
    <xdr:sp>
      <xdr:nvSpPr>
        <xdr:cNvPr id="2237" name="AutoShape 4"/>
        <xdr:cNvSpPr>
          <a:spLocks noChangeAspect="1"/>
        </xdr:cNvSpPr>
      </xdr:nvSpPr>
      <xdr:spPr>
        <a:xfrm>
          <a:off x="914400" y="891540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38"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39"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40"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41"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42"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2243"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2244"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45"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46"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47"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2248" name="AutoShape 1"/>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2249" name="AutoShape 2"/>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2250" name="AutoShape 3"/>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76200"/>
    <xdr:sp>
      <xdr:nvSpPr>
        <xdr:cNvPr id="2251" name="AutoShape 4"/>
        <xdr:cNvSpPr>
          <a:spLocks noChangeAspect="1"/>
        </xdr:cNvSpPr>
      </xdr:nvSpPr>
      <xdr:spPr>
        <a:xfrm>
          <a:off x="914400" y="891540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52"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53"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54"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55"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56"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2257"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2258"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59"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60"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261"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6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6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6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6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6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6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6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6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7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7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7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7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7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7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7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7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7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7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8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8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8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8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8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8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8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8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8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8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9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9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9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9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9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9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9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9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9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29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30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30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30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30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30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30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30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30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30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30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2310"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2311"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2312"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2313"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2314"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2315"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2316"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2317"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2318"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2319"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2320"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2321"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2322"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2323"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2324"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2325"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2326"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2327"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2328"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2329"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2330"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2331"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2332"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2333"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2334"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2335"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2336"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2337"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2338"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2339"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2340"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2341"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342"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43"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44"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45"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346"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47"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48"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349"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350"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51"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52"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53"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354"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55"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56"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357"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358"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59"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60"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61"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362"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63"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64"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365"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366"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67"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68"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69"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370"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71"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372"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373"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2374" name="AutoShape 1"/>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2375" name="AutoShape 2"/>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2376" name="AutoShape 3"/>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76200"/>
    <xdr:sp>
      <xdr:nvSpPr>
        <xdr:cNvPr id="2377" name="AutoShape 4"/>
        <xdr:cNvSpPr>
          <a:spLocks noChangeAspect="1"/>
        </xdr:cNvSpPr>
      </xdr:nvSpPr>
      <xdr:spPr>
        <a:xfrm>
          <a:off x="914400" y="891540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78"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79"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80"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81"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82"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2383"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2384"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85"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86"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87"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2388" name="AutoShape 1"/>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2389" name="AutoShape 2"/>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85725"/>
    <xdr:sp>
      <xdr:nvSpPr>
        <xdr:cNvPr id="2390" name="AutoShape 3"/>
        <xdr:cNvSpPr>
          <a:spLocks noChangeAspect="1"/>
        </xdr:cNvSpPr>
      </xdr:nvSpPr>
      <xdr:spPr>
        <a:xfrm>
          <a:off x="914400" y="89154000"/>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443</xdr:row>
      <xdr:rowOff>0</xdr:rowOff>
    </xdr:from>
    <xdr:ext cx="504825" cy="76200"/>
    <xdr:sp>
      <xdr:nvSpPr>
        <xdr:cNvPr id="2391" name="AutoShape 4"/>
        <xdr:cNvSpPr>
          <a:spLocks noChangeAspect="1"/>
        </xdr:cNvSpPr>
      </xdr:nvSpPr>
      <xdr:spPr>
        <a:xfrm>
          <a:off x="914400" y="89154000"/>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92"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93"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94"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95"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96"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2397"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61925"/>
    <xdr:sp>
      <xdr:nvSpPr>
        <xdr:cNvPr id="2398" name="AutoShape 2"/>
        <xdr:cNvSpPr>
          <a:spLocks noChangeAspect="1"/>
        </xdr:cNvSpPr>
      </xdr:nvSpPr>
      <xdr:spPr>
        <a:xfrm>
          <a:off x="914400" y="89154000"/>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399"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400"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171450"/>
    <xdr:sp>
      <xdr:nvSpPr>
        <xdr:cNvPr id="2401" name="AutoShape 2"/>
        <xdr:cNvSpPr>
          <a:spLocks noChangeAspect="1"/>
        </xdr:cNvSpPr>
      </xdr:nvSpPr>
      <xdr:spPr>
        <a:xfrm>
          <a:off x="914400" y="89154000"/>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0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0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0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0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0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0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0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0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1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1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1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1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1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1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1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1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1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1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2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2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2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2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2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2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2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2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2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2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3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3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3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3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3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3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3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3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3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3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40"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41"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42"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43"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44"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45"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46"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47"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48"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171450"/>
    <xdr:sp>
      <xdr:nvSpPr>
        <xdr:cNvPr id="2449" name="AutoShape 2"/>
        <xdr:cNvSpPr>
          <a:spLocks noChangeAspect="1"/>
        </xdr:cNvSpPr>
      </xdr:nvSpPr>
      <xdr:spPr>
        <a:xfrm>
          <a:off x="914400" y="89154000"/>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2450"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2451"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2452"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2453"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2454"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2455"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2456"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2457"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2458"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2459"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2460"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85750"/>
    <xdr:sp>
      <xdr:nvSpPr>
        <xdr:cNvPr id="2461" name="AutoShape 2"/>
        <xdr:cNvSpPr>
          <a:spLocks noChangeAspect="1"/>
        </xdr:cNvSpPr>
      </xdr:nvSpPr>
      <xdr:spPr>
        <a:xfrm>
          <a:off x="914400" y="89154000"/>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2462"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2463"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295275"/>
    <xdr:sp>
      <xdr:nvSpPr>
        <xdr:cNvPr id="2464" name="AutoShape 2"/>
        <xdr:cNvSpPr>
          <a:spLocks noChangeAspect="1"/>
        </xdr:cNvSpPr>
      </xdr:nvSpPr>
      <xdr:spPr>
        <a:xfrm>
          <a:off x="914400" y="89154000"/>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447675" cy="314325"/>
    <xdr:sp>
      <xdr:nvSpPr>
        <xdr:cNvPr id="2465" name="AutoShape 2"/>
        <xdr:cNvSpPr>
          <a:spLocks noChangeAspect="1"/>
        </xdr:cNvSpPr>
      </xdr:nvSpPr>
      <xdr:spPr>
        <a:xfrm>
          <a:off x="914400" y="89154000"/>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2466"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2467"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2468"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2469"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2470"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2471"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2472"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2473"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2474"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2475"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2476"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76225"/>
    <xdr:sp>
      <xdr:nvSpPr>
        <xdr:cNvPr id="2477" name="AutoShape 2"/>
        <xdr:cNvSpPr>
          <a:spLocks noChangeAspect="1"/>
        </xdr:cNvSpPr>
      </xdr:nvSpPr>
      <xdr:spPr>
        <a:xfrm>
          <a:off x="914400" y="89154000"/>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2478"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2479"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85750"/>
    <xdr:sp>
      <xdr:nvSpPr>
        <xdr:cNvPr id="2480" name="AutoShape 2"/>
        <xdr:cNvSpPr>
          <a:spLocks noChangeAspect="1"/>
        </xdr:cNvSpPr>
      </xdr:nvSpPr>
      <xdr:spPr>
        <a:xfrm>
          <a:off x="914400" y="89154000"/>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295275"/>
    <xdr:sp>
      <xdr:nvSpPr>
        <xdr:cNvPr id="2481" name="AutoShape 2"/>
        <xdr:cNvSpPr>
          <a:spLocks noChangeAspect="1"/>
        </xdr:cNvSpPr>
      </xdr:nvSpPr>
      <xdr:spPr>
        <a:xfrm>
          <a:off x="914400" y="89154000"/>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482"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483"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484"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485"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486"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487"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488"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489"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490"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491"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492"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493"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494"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495"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496"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497"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498"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499"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500"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501"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502"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503"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504"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505"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506"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507"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508"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509"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510"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511"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14325"/>
    <xdr:sp>
      <xdr:nvSpPr>
        <xdr:cNvPr id="2512" name="AutoShape 2"/>
        <xdr:cNvSpPr>
          <a:spLocks noChangeAspect="1"/>
        </xdr:cNvSpPr>
      </xdr:nvSpPr>
      <xdr:spPr>
        <a:xfrm>
          <a:off x="914400" y="89154000"/>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443</xdr:row>
      <xdr:rowOff>0</xdr:rowOff>
    </xdr:from>
    <xdr:ext cx="390525" cy="323850"/>
    <xdr:sp>
      <xdr:nvSpPr>
        <xdr:cNvPr id="2513" name="AutoShape 2"/>
        <xdr:cNvSpPr>
          <a:spLocks noChangeAspect="1"/>
        </xdr:cNvSpPr>
      </xdr:nvSpPr>
      <xdr:spPr>
        <a:xfrm>
          <a:off x="914400" y="89154000"/>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85725"/>
    <xdr:sp>
      <xdr:nvSpPr>
        <xdr:cNvPr id="2514" name="AutoShape 1"/>
        <xdr:cNvSpPr>
          <a:spLocks noChangeAspect="1"/>
        </xdr:cNvSpPr>
      </xdr:nvSpPr>
      <xdr:spPr>
        <a:xfrm>
          <a:off x="914400" y="893159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85725"/>
    <xdr:sp>
      <xdr:nvSpPr>
        <xdr:cNvPr id="2515" name="AutoShape 2"/>
        <xdr:cNvSpPr>
          <a:spLocks noChangeAspect="1"/>
        </xdr:cNvSpPr>
      </xdr:nvSpPr>
      <xdr:spPr>
        <a:xfrm>
          <a:off x="914400" y="893159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85725"/>
    <xdr:sp>
      <xdr:nvSpPr>
        <xdr:cNvPr id="2516" name="AutoShape 3"/>
        <xdr:cNvSpPr>
          <a:spLocks noChangeAspect="1"/>
        </xdr:cNvSpPr>
      </xdr:nvSpPr>
      <xdr:spPr>
        <a:xfrm>
          <a:off x="914400" y="893159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76200"/>
    <xdr:sp>
      <xdr:nvSpPr>
        <xdr:cNvPr id="2517" name="AutoShape 4"/>
        <xdr:cNvSpPr>
          <a:spLocks noChangeAspect="1"/>
        </xdr:cNvSpPr>
      </xdr:nvSpPr>
      <xdr:spPr>
        <a:xfrm>
          <a:off x="914400" y="8931592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18"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19"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20"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21"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22"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61925"/>
    <xdr:sp>
      <xdr:nvSpPr>
        <xdr:cNvPr id="2523" name="AutoShape 2"/>
        <xdr:cNvSpPr>
          <a:spLocks noChangeAspect="1"/>
        </xdr:cNvSpPr>
      </xdr:nvSpPr>
      <xdr:spPr>
        <a:xfrm>
          <a:off x="914400" y="8931592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61925"/>
    <xdr:sp>
      <xdr:nvSpPr>
        <xdr:cNvPr id="2524" name="AutoShape 2"/>
        <xdr:cNvSpPr>
          <a:spLocks noChangeAspect="1"/>
        </xdr:cNvSpPr>
      </xdr:nvSpPr>
      <xdr:spPr>
        <a:xfrm>
          <a:off x="914400" y="8931592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25"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26"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27"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85725"/>
    <xdr:sp>
      <xdr:nvSpPr>
        <xdr:cNvPr id="2528" name="AutoShape 1"/>
        <xdr:cNvSpPr>
          <a:spLocks noChangeAspect="1"/>
        </xdr:cNvSpPr>
      </xdr:nvSpPr>
      <xdr:spPr>
        <a:xfrm>
          <a:off x="914400" y="893159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85725"/>
    <xdr:sp>
      <xdr:nvSpPr>
        <xdr:cNvPr id="2529" name="AutoShape 2"/>
        <xdr:cNvSpPr>
          <a:spLocks noChangeAspect="1"/>
        </xdr:cNvSpPr>
      </xdr:nvSpPr>
      <xdr:spPr>
        <a:xfrm>
          <a:off x="914400" y="893159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85725"/>
    <xdr:sp>
      <xdr:nvSpPr>
        <xdr:cNvPr id="2530" name="AutoShape 3"/>
        <xdr:cNvSpPr>
          <a:spLocks noChangeAspect="1"/>
        </xdr:cNvSpPr>
      </xdr:nvSpPr>
      <xdr:spPr>
        <a:xfrm>
          <a:off x="914400" y="8931592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444</xdr:row>
      <xdr:rowOff>0</xdr:rowOff>
    </xdr:from>
    <xdr:ext cx="504825" cy="76200"/>
    <xdr:sp>
      <xdr:nvSpPr>
        <xdr:cNvPr id="2531" name="AutoShape 4"/>
        <xdr:cNvSpPr>
          <a:spLocks noChangeAspect="1"/>
        </xdr:cNvSpPr>
      </xdr:nvSpPr>
      <xdr:spPr>
        <a:xfrm>
          <a:off x="914400" y="8931592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32"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33"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34"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35"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36"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61925"/>
    <xdr:sp>
      <xdr:nvSpPr>
        <xdr:cNvPr id="2537" name="AutoShape 2"/>
        <xdr:cNvSpPr>
          <a:spLocks noChangeAspect="1"/>
        </xdr:cNvSpPr>
      </xdr:nvSpPr>
      <xdr:spPr>
        <a:xfrm>
          <a:off x="914400" y="8931592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61925"/>
    <xdr:sp>
      <xdr:nvSpPr>
        <xdr:cNvPr id="2538" name="AutoShape 2"/>
        <xdr:cNvSpPr>
          <a:spLocks noChangeAspect="1"/>
        </xdr:cNvSpPr>
      </xdr:nvSpPr>
      <xdr:spPr>
        <a:xfrm>
          <a:off x="914400" y="8931592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39"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40"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171450"/>
    <xdr:sp>
      <xdr:nvSpPr>
        <xdr:cNvPr id="2541" name="AutoShape 2"/>
        <xdr:cNvSpPr>
          <a:spLocks noChangeAspect="1"/>
        </xdr:cNvSpPr>
      </xdr:nvSpPr>
      <xdr:spPr>
        <a:xfrm>
          <a:off x="914400" y="8931592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42"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43"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44"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45"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46"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47"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48"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49"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50"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51"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52"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53"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54"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55"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56"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57"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58"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59"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60"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61"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62"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63"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64"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65"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66"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67"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68"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69"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70"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71"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72"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73"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74"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75"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76"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77"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78"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79"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80"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81"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82"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83"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84"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85"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86"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87"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88"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171450"/>
    <xdr:sp>
      <xdr:nvSpPr>
        <xdr:cNvPr id="2589" name="AutoShape 2"/>
        <xdr:cNvSpPr>
          <a:spLocks noChangeAspect="1"/>
        </xdr:cNvSpPr>
      </xdr:nvSpPr>
      <xdr:spPr>
        <a:xfrm>
          <a:off x="914400" y="8931592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314325"/>
    <xdr:sp>
      <xdr:nvSpPr>
        <xdr:cNvPr id="2590" name="AutoShape 2"/>
        <xdr:cNvSpPr>
          <a:spLocks noChangeAspect="1"/>
        </xdr:cNvSpPr>
      </xdr:nvSpPr>
      <xdr:spPr>
        <a:xfrm>
          <a:off x="914400" y="8931592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95275"/>
    <xdr:sp>
      <xdr:nvSpPr>
        <xdr:cNvPr id="2591" name="AutoShape 2"/>
        <xdr:cNvSpPr>
          <a:spLocks noChangeAspect="1"/>
        </xdr:cNvSpPr>
      </xdr:nvSpPr>
      <xdr:spPr>
        <a:xfrm>
          <a:off x="914400" y="8931592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85750"/>
    <xdr:sp>
      <xdr:nvSpPr>
        <xdr:cNvPr id="2592" name="AutoShape 2"/>
        <xdr:cNvSpPr>
          <a:spLocks noChangeAspect="1"/>
        </xdr:cNvSpPr>
      </xdr:nvSpPr>
      <xdr:spPr>
        <a:xfrm>
          <a:off x="914400" y="8931592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85750"/>
    <xdr:sp>
      <xdr:nvSpPr>
        <xdr:cNvPr id="2593" name="AutoShape 2"/>
        <xdr:cNvSpPr>
          <a:spLocks noChangeAspect="1"/>
        </xdr:cNvSpPr>
      </xdr:nvSpPr>
      <xdr:spPr>
        <a:xfrm>
          <a:off x="914400" y="8931592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314325"/>
    <xdr:sp>
      <xdr:nvSpPr>
        <xdr:cNvPr id="2594" name="AutoShape 2"/>
        <xdr:cNvSpPr>
          <a:spLocks noChangeAspect="1"/>
        </xdr:cNvSpPr>
      </xdr:nvSpPr>
      <xdr:spPr>
        <a:xfrm>
          <a:off x="914400" y="8931592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95275"/>
    <xdr:sp>
      <xdr:nvSpPr>
        <xdr:cNvPr id="2595" name="AutoShape 2"/>
        <xdr:cNvSpPr>
          <a:spLocks noChangeAspect="1"/>
        </xdr:cNvSpPr>
      </xdr:nvSpPr>
      <xdr:spPr>
        <a:xfrm>
          <a:off x="914400" y="8931592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95275"/>
    <xdr:sp>
      <xdr:nvSpPr>
        <xdr:cNvPr id="2596" name="AutoShape 2"/>
        <xdr:cNvSpPr>
          <a:spLocks noChangeAspect="1"/>
        </xdr:cNvSpPr>
      </xdr:nvSpPr>
      <xdr:spPr>
        <a:xfrm>
          <a:off x="914400" y="8931592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314325"/>
    <xdr:sp>
      <xdr:nvSpPr>
        <xdr:cNvPr id="2597" name="AutoShape 2"/>
        <xdr:cNvSpPr>
          <a:spLocks noChangeAspect="1"/>
        </xdr:cNvSpPr>
      </xdr:nvSpPr>
      <xdr:spPr>
        <a:xfrm>
          <a:off x="914400" y="8931592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314325"/>
    <xdr:sp>
      <xdr:nvSpPr>
        <xdr:cNvPr id="2598" name="AutoShape 2"/>
        <xdr:cNvSpPr>
          <a:spLocks noChangeAspect="1"/>
        </xdr:cNvSpPr>
      </xdr:nvSpPr>
      <xdr:spPr>
        <a:xfrm>
          <a:off x="914400" y="8931592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95275"/>
    <xdr:sp>
      <xdr:nvSpPr>
        <xdr:cNvPr id="2599" name="AutoShape 2"/>
        <xdr:cNvSpPr>
          <a:spLocks noChangeAspect="1"/>
        </xdr:cNvSpPr>
      </xdr:nvSpPr>
      <xdr:spPr>
        <a:xfrm>
          <a:off x="914400" y="8931592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85750"/>
    <xdr:sp>
      <xdr:nvSpPr>
        <xdr:cNvPr id="2600" name="AutoShape 2"/>
        <xdr:cNvSpPr>
          <a:spLocks noChangeAspect="1"/>
        </xdr:cNvSpPr>
      </xdr:nvSpPr>
      <xdr:spPr>
        <a:xfrm>
          <a:off x="914400" y="8931592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85750"/>
    <xdr:sp>
      <xdr:nvSpPr>
        <xdr:cNvPr id="2601" name="AutoShape 2"/>
        <xdr:cNvSpPr>
          <a:spLocks noChangeAspect="1"/>
        </xdr:cNvSpPr>
      </xdr:nvSpPr>
      <xdr:spPr>
        <a:xfrm>
          <a:off x="914400" y="8931592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314325"/>
    <xdr:sp>
      <xdr:nvSpPr>
        <xdr:cNvPr id="2602" name="AutoShape 2"/>
        <xdr:cNvSpPr>
          <a:spLocks noChangeAspect="1"/>
        </xdr:cNvSpPr>
      </xdr:nvSpPr>
      <xdr:spPr>
        <a:xfrm>
          <a:off x="914400" y="8931592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95275"/>
    <xdr:sp>
      <xdr:nvSpPr>
        <xdr:cNvPr id="2603" name="AutoShape 2"/>
        <xdr:cNvSpPr>
          <a:spLocks noChangeAspect="1"/>
        </xdr:cNvSpPr>
      </xdr:nvSpPr>
      <xdr:spPr>
        <a:xfrm>
          <a:off x="914400" y="8931592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295275"/>
    <xdr:sp>
      <xdr:nvSpPr>
        <xdr:cNvPr id="2604" name="AutoShape 2"/>
        <xdr:cNvSpPr>
          <a:spLocks noChangeAspect="1"/>
        </xdr:cNvSpPr>
      </xdr:nvSpPr>
      <xdr:spPr>
        <a:xfrm>
          <a:off x="914400" y="8931592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447675" cy="314325"/>
    <xdr:sp>
      <xdr:nvSpPr>
        <xdr:cNvPr id="2605" name="AutoShape 2"/>
        <xdr:cNvSpPr>
          <a:spLocks noChangeAspect="1"/>
        </xdr:cNvSpPr>
      </xdr:nvSpPr>
      <xdr:spPr>
        <a:xfrm>
          <a:off x="914400" y="8931592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95275"/>
    <xdr:sp>
      <xdr:nvSpPr>
        <xdr:cNvPr id="2606" name="AutoShape 2"/>
        <xdr:cNvSpPr>
          <a:spLocks noChangeAspect="1"/>
        </xdr:cNvSpPr>
      </xdr:nvSpPr>
      <xdr:spPr>
        <a:xfrm>
          <a:off x="914400" y="89315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85750"/>
    <xdr:sp>
      <xdr:nvSpPr>
        <xdr:cNvPr id="2607" name="AutoShape 2"/>
        <xdr:cNvSpPr>
          <a:spLocks noChangeAspect="1"/>
        </xdr:cNvSpPr>
      </xdr:nvSpPr>
      <xdr:spPr>
        <a:xfrm>
          <a:off x="914400" y="8931592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76225"/>
    <xdr:sp>
      <xdr:nvSpPr>
        <xdr:cNvPr id="2608" name="AutoShape 2"/>
        <xdr:cNvSpPr>
          <a:spLocks noChangeAspect="1"/>
        </xdr:cNvSpPr>
      </xdr:nvSpPr>
      <xdr:spPr>
        <a:xfrm>
          <a:off x="914400" y="8931592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76225"/>
    <xdr:sp>
      <xdr:nvSpPr>
        <xdr:cNvPr id="2609" name="AutoShape 2"/>
        <xdr:cNvSpPr>
          <a:spLocks noChangeAspect="1"/>
        </xdr:cNvSpPr>
      </xdr:nvSpPr>
      <xdr:spPr>
        <a:xfrm>
          <a:off x="914400" y="8931592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95275"/>
    <xdr:sp>
      <xdr:nvSpPr>
        <xdr:cNvPr id="2610" name="AutoShape 2"/>
        <xdr:cNvSpPr>
          <a:spLocks noChangeAspect="1"/>
        </xdr:cNvSpPr>
      </xdr:nvSpPr>
      <xdr:spPr>
        <a:xfrm>
          <a:off x="914400" y="89315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85750"/>
    <xdr:sp>
      <xdr:nvSpPr>
        <xdr:cNvPr id="2611" name="AutoShape 2"/>
        <xdr:cNvSpPr>
          <a:spLocks noChangeAspect="1"/>
        </xdr:cNvSpPr>
      </xdr:nvSpPr>
      <xdr:spPr>
        <a:xfrm>
          <a:off x="914400" y="8931592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85750"/>
    <xdr:sp>
      <xdr:nvSpPr>
        <xdr:cNvPr id="2612" name="AutoShape 2"/>
        <xdr:cNvSpPr>
          <a:spLocks noChangeAspect="1"/>
        </xdr:cNvSpPr>
      </xdr:nvSpPr>
      <xdr:spPr>
        <a:xfrm>
          <a:off x="914400" y="8931592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95275"/>
    <xdr:sp>
      <xdr:nvSpPr>
        <xdr:cNvPr id="2613" name="AutoShape 2"/>
        <xdr:cNvSpPr>
          <a:spLocks noChangeAspect="1"/>
        </xdr:cNvSpPr>
      </xdr:nvSpPr>
      <xdr:spPr>
        <a:xfrm>
          <a:off x="914400" y="89315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95275"/>
    <xdr:sp>
      <xdr:nvSpPr>
        <xdr:cNvPr id="2614" name="AutoShape 2"/>
        <xdr:cNvSpPr>
          <a:spLocks noChangeAspect="1"/>
        </xdr:cNvSpPr>
      </xdr:nvSpPr>
      <xdr:spPr>
        <a:xfrm>
          <a:off x="914400" y="89315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85750"/>
    <xdr:sp>
      <xdr:nvSpPr>
        <xdr:cNvPr id="2615" name="AutoShape 2"/>
        <xdr:cNvSpPr>
          <a:spLocks noChangeAspect="1"/>
        </xdr:cNvSpPr>
      </xdr:nvSpPr>
      <xdr:spPr>
        <a:xfrm>
          <a:off x="914400" y="8931592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76225"/>
    <xdr:sp>
      <xdr:nvSpPr>
        <xdr:cNvPr id="2616" name="AutoShape 2"/>
        <xdr:cNvSpPr>
          <a:spLocks noChangeAspect="1"/>
        </xdr:cNvSpPr>
      </xdr:nvSpPr>
      <xdr:spPr>
        <a:xfrm>
          <a:off x="914400" y="8931592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76225"/>
    <xdr:sp>
      <xdr:nvSpPr>
        <xdr:cNvPr id="2617" name="AutoShape 2"/>
        <xdr:cNvSpPr>
          <a:spLocks noChangeAspect="1"/>
        </xdr:cNvSpPr>
      </xdr:nvSpPr>
      <xdr:spPr>
        <a:xfrm>
          <a:off x="914400" y="8931592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95275"/>
    <xdr:sp>
      <xdr:nvSpPr>
        <xdr:cNvPr id="2618" name="AutoShape 2"/>
        <xdr:cNvSpPr>
          <a:spLocks noChangeAspect="1"/>
        </xdr:cNvSpPr>
      </xdr:nvSpPr>
      <xdr:spPr>
        <a:xfrm>
          <a:off x="914400" y="89315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85750"/>
    <xdr:sp>
      <xdr:nvSpPr>
        <xdr:cNvPr id="2619" name="AutoShape 2"/>
        <xdr:cNvSpPr>
          <a:spLocks noChangeAspect="1"/>
        </xdr:cNvSpPr>
      </xdr:nvSpPr>
      <xdr:spPr>
        <a:xfrm>
          <a:off x="914400" y="8931592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85750"/>
    <xdr:sp>
      <xdr:nvSpPr>
        <xdr:cNvPr id="2620" name="AutoShape 2"/>
        <xdr:cNvSpPr>
          <a:spLocks noChangeAspect="1"/>
        </xdr:cNvSpPr>
      </xdr:nvSpPr>
      <xdr:spPr>
        <a:xfrm>
          <a:off x="914400" y="8931592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295275"/>
    <xdr:sp>
      <xdr:nvSpPr>
        <xdr:cNvPr id="2621" name="AutoShape 2"/>
        <xdr:cNvSpPr>
          <a:spLocks noChangeAspect="1"/>
        </xdr:cNvSpPr>
      </xdr:nvSpPr>
      <xdr:spPr>
        <a:xfrm>
          <a:off x="914400" y="8931592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622"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23"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24"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25"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626"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27"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28"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629"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630"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31"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32"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33"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634"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35"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36"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637"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638"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39"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40"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41"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642"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43"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44"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645"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646"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47"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48"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49"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650"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51"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14325"/>
    <xdr:sp>
      <xdr:nvSpPr>
        <xdr:cNvPr id="2652" name="AutoShape 2"/>
        <xdr:cNvSpPr>
          <a:spLocks noChangeAspect="1"/>
        </xdr:cNvSpPr>
      </xdr:nvSpPr>
      <xdr:spPr>
        <a:xfrm>
          <a:off x="914400" y="8931592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444</xdr:row>
      <xdr:rowOff>0</xdr:rowOff>
    </xdr:from>
    <xdr:ext cx="390525" cy="323850"/>
    <xdr:sp>
      <xdr:nvSpPr>
        <xdr:cNvPr id="2653" name="AutoShape 2"/>
        <xdr:cNvSpPr>
          <a:spLocks noChangeAspect="1"/>
        </xdr:cNvSpPr>
      </xdr:nvSpPr>
      <xdr:spPr>
        <a:xfrm>
          <a:off x="914400" y="89315925"/>
          <a:ext cx="390525" cy="3238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85725"/>
    <xdr:sp>
      <xdr:nvSpPr>
        <xdr:cNvPr id="2654" name="AutoShape 1"/>
        <xdr:cNvSpPr>
          <a:spLocks noChangeAspect="1"/>
        </xdr:cNvSpPr>
      </xdr:nvSpPr>
      <xdr:spPr>
        <a:xfrm>
          <a:off x="914400" y="896397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85725"/>
    <xdr:sp>
      <xdr:nvSpPr>
        <xdr:cNvPr id="2655" name="AutoShape 2"/>
        <xdr:cNvSpPr>
          <a:spLocks noChangeAspect="1"/>
        </xdr:cNvSpPr>
      </xdr:nvSpPr>
      <xdr:spPr>
        <a:xfrm>
          <a:off x="914400" y="896397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85725"/>
    <xdr:sp>
      <xdr:nvSpPr>
        <xdr:cNvPr id="2656" name="AutoShape 3"/>
        <xdr:cNvSpPr>
          <a:spLocks noChangeAspect="1"/>
        </xdr:cNvSpPr>
      </xdr:nvSpPr>
      <xdr:spPr>
        <a:xfrm>
          <a:off x="914400" y="896397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76200"/>
    <xdr:sp>
      <xdr:nvSpPr>
        <xdr:cNvPr id="2657" name="AutoShape 4"/>
        <xdr:cNvSpPr>
          <a:spLocks noChangeAspect="1"/>
        </xdr:cNvSpPr>
      </xdr:nvSpPr>
      <xdr:spPr>
        <a:xfrm>
          <a:off x="914400" y="8963977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58"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59"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60"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61"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62"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61925"/>
    <xdr:sp>
      <xdr:nvSpPr>
        <xdr:cNvPr id="2663" name="AutoShape 2"/>
        <xdr:cNvSpPr>
          <a:spLocks noChangeAspect="1"/>
        </xdr:cNvSpPr>
      </xdr:nvSpPr>
      <xdr:spPr>
        <a:xfrm>
          <a:off x="914400" y="8963977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61925"/>
    <xdr:sp>
      <xdr:nvSpPr>
        <xdr:cNvPr id="2664" name="AutoShape 2"/>
        <xdr:cNvSpPr>
          <a:spLocks noChangeAspect="1"/>
        </xdr:cNvSpPr>
      </xdr:nvSpPr>
      <xdr:spPr>
        <a:xfrm>
          <a:off x="914400" y="8963977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65"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66"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67"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85725"/>
    <xdr:sp>
      <xdr:nvSpPr>
        <xdr:cNvPr id="2668" name="AutoShape 1"/>
        <xdr:cNvSpPr>
          <a:spLocks noChangeAspect="1"/>
        </xdr:cNvSpPr>
      </xdr:nvSpPr>
      <xdr:spPr>
        <a:xfrm>
          <a:off x="914400" y="896397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85725"/>
    <xdr:sp>
      <xdr:nvSpPr>
        <xdr:cNvPr id="2669" name="AutoShape 2"/>
        <xdr:cNvSpPr>
          <a:spLocks noChangeAspect="1"/>
        </xdr:cNvSpPr>
      </xdr:nvSpPr>
      <xdr:spPr>
        <a:xfrm>
          <a:off x="914400" y="896397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85725"/>
    <xdr:sp>
      <xdr:nvSpPr>
        <xdr:cNvPr id="2670" name="AutoShape 3"/>
        <xdr:cNvSpPr>
          <a:spLocks noChangeAspect="1"/>
        </xdr:cNvSpPr>
      </xdr:nvSpPr>
      <xdr:spPr>
        <a:xfrm>
          <a:off x="914400" y="89639775"/>
          <a:ext cx="504825" cy="857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2</xdr:col>
      <xdr:colOff>0</xdr:colOff>
      <xdr:row>445</xdr:row>
      <xdr:rowOff>0</xdr:rowOff>
    </xdr:from>
    <xdr:ext cx="504825" cy="76200"/>
    <xdr:sp>
      <xdr:nvSpPr>
        <xdr:cNvPr id="2671" name="AutoShape 4"/>
        <xdr:cNvSpPr>
          <a:spLocks noChangeAspect="1"/>
        </xdr:cNvSpPr>
      </xdr:nvSpPr>
      <xdr:spPr>
        <a:xfrm>
          <a:off x="914400" y="89639775"/>
          <a:ext cx="504825" cy="762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72"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73"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74"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75"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76"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61925"/>
    <xdr:sp>
      <xdr:nvSpPr>
        <xdr:cNvPr id="2677" name="AutoShape 2"/>
        <xdr:cNvSpPr>
          <a:spLocks noChangeAspect="1"/>
        </xdr:cNvSpPr>
      </xdr:nvSpPr>
      <xdr:spPr>
        <a:xfrm>
          <a:off x="914400" y="8963977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61925"/>
    <xdr:sp>
      <xdr:nvSpPr>
        <xdr:cNvPr id="2678" name="AutoShape 2"/>
        <xdr:cNvSpPr>
          <a:spLocks noChangeAspect="1"/>
        </xdr:cNvSpPr>
      </xdr:nvSpPr>
      <xdr:spPr>
        <a:xfrm>
          <a:off x="914400" y="89639775"/>
          <a:ext cx="447675" cy="1619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79"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80"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171450"/>
    <xdr:sp>
      <xdr:nvSpPr>
        <xdr:cNvPr id="2681" name="AutoShape 2"/>
        <xdr:cNvSpPr>
          <a:spLocks noChangeAspect="1"/>
        </xdr:cNvSpPr>
      </xdr:nvSpPr>
      <xdr:spPr>
        <a:xfrm>
          <a:off x="914400" y="89639775"/>
          <a:ext cx="44767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82"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83"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84"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85"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86"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87"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88"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89"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90"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91"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92"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93"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94"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95"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96"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97"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98"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699"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00"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01"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02"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03"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04"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05"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06"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07"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08"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09"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10"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11"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12"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13"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14"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15"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16"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17"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18"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19"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20"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21"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22"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23"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24"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25"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26"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27"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28"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171450"/>
    <xdr:sp>
      <xdr:nvSpPr>
        <xdr:cNvPr id="2729" name="AutoShape 2"/>
        <xdr:cNvSpPr>
          <a:spLocks noChangeAspect="1"/>
        </xdr:cNvSpPr>
      </xdr:nvSpPr>
      <xdr:spPr>
        <a:xfrm>
          <a:off x="914400" y="89639775"/>
          <a:ext cx="390525" cy="1714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314325"/>
    <xdr:sp>
      <xdr:nvSpPr>
        <xdr:cNvPr id="2730" name="AutoShape 2"/>
        <xdr:cNvSpPr>
          <a:spLocks noChangeAspect="1"/>
        </xdr:cNvSpPr>
      </xdr:nvSpPr>
      <xdr:spPr>
        <a:xfrm>
          <a:off x="914400" y="8963977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95275"/>
    <xdr:sp>
      <xdr:nvSpPr>
        <xdr:cNvPr id="2731" name="AutoShape 2"/>
        <xdr:cNvSpPr>
          <a:spLocks noChangeAspect="1"/>
        </xdr:cNvSpPr>
      </xdr:nvSpPr>
      <xdr:spPr>
        <a:xfrm>
          <a:off x="914400" y="8963977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85750"/>
    <xdr:sp>
      <xdr:nvSpPr>
        <xdr:cNvPr id="2732" name="AutoShape 2"/>
        <xdr:cNvSpPr>
          <a:spLocks noChangeAspect="1"/>
        </xdr:cNvSpPr>
      </xdr:nvSpPr>
      <xdr:spPr>
        <a:xfrm>
          <a:off x="914400" y="8963977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85750"/>
    <xdr:sp>
      <xdr:nvSpPr>
        <xdr:cNvPr id="2733" name="AutoShape 2"/>
        <xdr:cNvSpPr>
          <a:spLocks noChangeAspect="1"/>
        </xdr:cNvSpPr>
      </xdr:nvSpPr>
      <xdr:spPr>
        <a:xfrm>
          <a:off x="914400" y="8963977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314325"/>
    <xdr:sp>
      <xdr:nvSpPr>
        <xdr:cNvPr id="2734" name="AutoShape 2"/>
        <xdr:cNvSpPr>
          <a:spLocks noChangeAspect="1"/>
        </xdr:cNvSpPr>
      </xdr:nvSpPr>
      <xdr:spPr>
        <a:xfrm>
          <a:off x="914400" y="8963977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95275"/>
    <xdr:sp>
      <xdr:nvSpPr>
        <xdr:cNvPr id="2735" name="AutoShape 2"/>
        <xdr:cNvSpPr>
          <a:spLocks noChangeAspect="1"/>
        </xdr:cNvSpPr>
      </xdr:nvSpPr>
      <xdr:spPr>
        <a:xfrm>
          <a:off x="914400" y="8963977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95275"/>
    <xdr:sp>
      <xdr:nvSpPr>
        <xdr:cNvPr id="2736" name="AutoShape 2"/>
        <xdr:cNvSpPr>
          <a:spLocks noChangeAspect="1"/>
        </xdr:cNvSpPr>
      </xdr:nvSpPr>
      <xdr:spPr>
        <a:xfrm>
          <a:off x="914400" y="8963977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314325"/>
    <xdr:sp>
      <xdr:nvSpPr>
        <xdr:cNvPr id="2737" name="AutoShape 2"/>
        <xdr:cNvSpPr>
          <a:spLocks noChangeAspect="1"/>
        </xdr:cNvSpPr>
      </xdr:nvSpPr>
      <xdr:spPr>
        <a:xfrm>
          <a:off x="914400" y="8963977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314325"/>
    <xdr:sp>
      <xdr:nvSpPr>
        <xdr:cNvPr id="2738" name="AutoShape 2"/>
        <xdr:cNvSpPr>
          <a:spLocks noChangeAspect="1"/>
        </xdr:cNvSpPr>
      </xdr:nvSpPr>
      <xdr:spPr>
        <a:xfrm>
          <a:off x="914400" y="8963977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95275"/>
    <xdr:sp>
      <xdr:nvSpPr>
        <xdr:cNvPr id="2739" name="AutoShape 2"/>
        <xdr:cNvSpPr>
          <a:spLocks noChangeAspect="1"/>
        </xdr:cNvSpPr>
      </xdr:nvSpPr>
      <xdr:spPr>
        <a:xfrm>
          <a:off x="914400" y="8963977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85750"/>
    <xdr:sp>
      <xdr:nvSpPr>
        <xdr:cNvPr id="2740" name="AutoShape 2"/>
        <xdr:cNvSpPr>
          <a:spLocks noChangeAspect="1"/>
        </xdr:cNvSpPr>
      </xdr:nvSpPr>
      <xdr:spPr>
        <a:xfrm>
          <a:off x="914400" y="8963977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85750"/>
    <xdr:sp>
      <xdr:nvSpPr>
        <xdr:cNvPr id="2741" name="AutoShape 2"/>
        <xdr:cNvSpPr>
          <a:spLocks noChangeAspect="1"/>
        </xdr:cNvSpPr>
      </xdr:nvSpPr>
      <xdr:spPr>
        <a:xfrm>
          <a:off x="914400" y="89639775"/>
          <a:ext cx="44767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314325"/>
    <xdr:sp>
      <xdr:nvSpPr>
        <xdr:cNvPr id="2742" name="AutoShape 2"/>
        <xdr:cNvSpPr>
          <a:spLocks noChangeAspect="1"/>
        </xdr:cNvSpPr>
      </xdr:nvSpPr>
      <xdr:spPr>
        <a:xfrm>
          <a:off x="914400" y="8963977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95275"/>
    <xdr:sp>
      <xdr:nvSpPr>
        <xdr:cNvPr id="2743" name="AutoShape 2"/>
        <xdr:cNvSpPr>
          <a:spLocks noChangeAspect="1"/>
        </xdr:cNvSpPr>
      </xdr:nvSpPr>
      <xdr:spPr>
        <a:xfrm>
          <a:off x="914400" y="8963977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295275"/>
    <xdr:sp>
      <xdr:nvSpPr>
        <xdr:cNvPr id="2744" name="AutoShape 2"/>
        <xdr:cNvSpPr>
          <a:spLocks noChangeAspect="1"/>
        </xdr:cNvSpPr>
      </xdr:nvSpPr>
      <xdr:spPr>
        <a:xfrm>
          <a:off x="914400" y="89639775"/>
          <a:ext cx="44767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447675" cy="314325"/>
    <xdr:sp>
      <xdr:nvSpPr>
        <xdr:cNvPr id="2745" name="AutoShape 2"/>
        <xdr:cNvSpPr>
          <a:spLocks noChangeAspect="1"/>
        </xdr:cNvSpPr>
      </xdr:nvSpPr>
      <xdr:spPr>
        <a:xfrm>
          <a:off x="914400" y="89639775"/>
          <a:ext cx="44767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95275"/>
    <xdr:sp>
      <xdr:nvSpPr>
        <xdr:cNvPr id="2746" name="AutoShape 2"/>
        <xdr:cNvSpPr>
          <a:spLocks noChangeAspect="1"/>
        </xdr:cNvSpPr>
      </xdr:nvSpPr>
      <xdr:spPr>
        <a:xfrm>
          <a:off x="914400" y="8963977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85750"/>
    <xdr:sp>
      <xdr:nvSpPr>
        <xdr:cNvPr id="2747" name="AutoShape 2"/>
        <xdr:cNvSpPr>
          <a:spLocks noChangeAspect="1"/>
        </xdr:cNvSpPr>
      </xdr:nvSpPr>
      <xdr:spPr>
        <a:xfrm>
          <a:off x="914400" y="8963977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76225"/>
    <xdr:sp>
      <xdr:nvSpPr>
        <xdr:cNvPr id="2748" name="AutoShape 2"/>
        <xdr:cNvSpPr>
          <a:spLocks noChangeAspect="1"/>
        </xdr:cNvSpPr>
      </xdr:nvSpPr>
      <xdr:spPr>
        <a:xfrm>
          <a:off x="914400" y="8963977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76225"/>
    <xdr:sp>
      <xdr:nvSpPr>
        <xdr:cNvPr id="2749" name="AutoShape 2"/>
        <xdr:cNvSpPr>
          <a:spLocks noChangeAspect="1"/>
        </xdr:cNvSpPr>
      </xdr:nvSpPr>
      <xdr:spPr>
        <a:xfrm>
          <a:off x="914400" y="8963977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95275"/>
    <xdr:sp>
      <xdr:nvSpPr>
        <xdr:cNvPr id="2750" name="AutoShape 2"/>
        <xdr:cNvSpPr>
          <a:spLocks noChangeAspect="1"/>
        </xdr:cNvSpPr>
      </xdr:nvSpPr>
      <xdr:spPr>
        <a:xfrm>
          <a:off x="914400" y="8963977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85750"/>
    <xdr:sp>
      <xdr:nvSpPr>
        <xdr:cNvPr id="2751" name="AutoShape 2"/>
        <xdr:cNvSpPr>
          <a:spLocks noChangeAspect="1"/>
        </xdr:cNvSpPr>
      </xdr:nvSpPr>
      <xdr:spPr>
        <a:xfrm>
          <a:off x="914400" y="8963977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85750"/>
    <xdr:sp>
      <xdr:nvSpPr>
        <xdr:cNvPr id="2752" name="AutoShape 2"/>
        <xdr:cNvSpPr>
          <a:spLocks noChangeAspect="1"/>
        </xdr:cNvSpPr>
      </xdr:nvSpPr>
      <xdr:spPr>
        <a:xfrm>
          <a:off x="914400" y="8963977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95275"/>
    <xdr:sp>
      <xdr:nvSpPr>
        <xdr:cNvPr id="2753" name="AutoShape 2"/>
        <xdr:cNvSpPr>
          <a:spLocks noChangeAspect="1"/>
        </xdr:cNvSpPr>
      </xdr:nvSpPr>
      <xdr:spPr>
        <a:xfrm>
          <a:off x="914400" y="8963977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95275"/>
    <xdr:sp>
      <xdr:nvSpPr>
        <xdr:cNvPr id="2754" name="AutoShape 2"/>
        <xdr:cNvSpPr>
          <a:spLocks noChangeAspect="1"/>
        </xdr:cNvSpPr>
      </xdr:nvSpPr>
      <xdr:spPr>
        <a:xfrm>
          <a:off x="914400" y="8963977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85750"/>
    <xdr:sp>
      <xdr:nvSpPr>
        <xdr:cNvPr id="2755" name="AutoShape 2"/>
        <xdr:cNvSpPr>
          <a:spLocks noChangeAspect="1"/>
        </xdr:cNvSpPr>
      </xdr:nvSpPr>
      <xdr:spPr>
        <a:xfrm>
          <a:off x="914400" y="8963977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76225"/>
    <xdr:sp>
      <xdr:nvSpPr>
        <xdr:cNvPr id="2756" name="AutoShape 2"/>
        <xdr:cNvSpPr>
          <a:spLocks noChangeAspect="1"/>
        </xdr:cNvSpPr>
      </xdr:nvSpPr>
      <xdr:spPr>
        <a:xfrm>
          <a:off x="914400" y="8963977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76225"/>
    <xdr:sp>
      <xdr:nvSpPr>
        <xdr:cNvPr id="2757" name="AutoShape 2"/>
        <xdr:cNvSpPr>
          <a:spLocks noChangeAspect="1"/>
        </xdr:cNvSpPr>
      </xdr:nvSpPr>
      <xdr:spPr>
        <a:xfrm>
          <a:off x="914400" y="89639775"/>
          <a:ext cx="390525" cy="2762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95275"/>
    <xdr:sp>
      <xdr:nvSpPr>
        <xdr:cNvPr id="2758" name="AutoShape 2"/>
        <xdr:cNvSpPr>
          <a:spLocks noChangeAspect="1"/>
        </xdr:cNvSpPr>
      </xdr:nvSpPr>
      <xdr:spPr>
        <a:xfrm>
          <a:off x="914400" y="8963977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85750"/>
    <xdr:sp>
      <xdr:nvSpPr>
        <xdr:cNvPr id="2759" name="AutoShape 2"/>
        <xdr:cNvSpPr>
          <a:spLocks noChangeAspect="1"/>
        </xdr:cNvSpPr>
      </xdr:nvSpPr>
      <xdr:spPr>
        <a:xfrm>
          <a:off x="914400" y="8963977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85750"/>
    <xdr:sp>
      <xdr:nvSpPr>
        <xdr:cNvPr id="2760" name="AutoShape 2"/>
        <xdr:cNvSpPr>
          <a:spLocks noChangeAspect="1"/>
        </xdr:cNvSpPr>
      </xdr:nvSpPr>
      <xdr:spPr>
        <a:xfrm>
          <a:off x="914400" y="89639775"/>
          <a:ext cx="390525" cy="28575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295275"/>
    <xdr:sp>
      <xdr:nvSpPr>
        <xdr:cNvPr id="2761" name="AutoShape 2"/>
        <xdr:cNvSpPr>
          <a:spLocks noChangeAspect="1"/>
        </xdr:cNvSpPr>
      </xdr:nvSpPr>
      <xdr:spPr>
        <a:xfrm>
          <a:off x="914400" y="89639775"/>
          <a:ext cx="390525" cy="29527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62"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63"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64"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65"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66"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67"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68"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69"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70"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71"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72"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73"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74"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75"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76"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77"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78"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79"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80"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oneCellAnchor>
    <xdr:from>
      <xdr:col>1</xdr:col>
      <xdr:colOff>495300</xdr:colOff>
      <xdr:row>445</xdr:row>
      <xdr:rowOff>0</xdr:rowOff>
    </xdr:from>
    <xdr:ext cx="390525" cy="314325"/>
    <xdr:sp>
      <xdr:nvSpPr>
        <xdr:cNvPr id="2781" name="AutoShape 2"/>
        <xdr:cNvSpPr>
          <a:spLocks noChangeAspect="1"/>
        </xdr:cNvSpPr>
      </xdr:nvSpPr>
      <xdr:spPr>
        <a:xfrm>
          <a:off x="914400" y="89639775"/>
          <a:ext cx="390525" cy="314325"/>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2</xdr:col>
      <xdr:colOff>2057400</xdr:colOff>
      <xdr:row>426</xdr:row>
      <xdr:rowOff>0</xdr:rowOff>
    </xdr:from>
    <xdr:to>
      <xdr:col>2</xdr:col>
      <xdr:colOff>2143125</xdr:colOff>
      <xdr:row>427</xdr:row>
      <xdr:rowOff>38100</xdr:rowOff>
    </xdr:to>
    <xdr:sp fLocksText="0">
      <xdr:nvSpPr>
        <xdr:cNvPr id="2782" name="Text Box 1"/>
        <xdr:cNvSpPr txBox="1">
          <a:spLocks noChangeArrowheads="1"/>
        </xdr:cNvSpPr>
      </xdr:nvSpPr>
      <xdr:spPr>
        <a:xfrm>
          <a:off x="2971800" y="85753575"/>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2057400</xdr:colOff>
      <xdr:row>411</xdr:row>
      <xdr:rowOff>0</xdr:rowOff>
    </xdr:from>
    <xdr:to>
      <xdr:col>2</xdr:col>
      <xdr:colOff>2143125</xdr:colOff>
      <xdr:row>412</xdr:row>
      <xdr:rowOff>38100</xdr:rowOff>
    </xdr:to>
    <xdr:sp fLocksText="0">
      <xdr:nvSpPr>
        <xdr:cNvPr id="2783" name="Text Box 1"/>
        <xdr:cNvSpPr txBox="1">
          <a:spLocks noChangeArrowheads="1"/>
        </xdr:cNvSpPr>
      </xdr:nvSpPr>
      <xdr:spPr>
        <a:xfrm>
          <a:off x="2971800" y="83000850"/>
          <a:ext cx="85725"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29"/>
  <sheetViews>
    <sheetView tabSelected="1" view="pageBreakPreview" zoomScaleSheetLayoutView="100" workbookViewId="0" topLeftCell="A1">
      <selection activeCell="G86" sqref="G86"/>
    </sheetView>
  </sheetViews>
  <sheetFormatPr defaultColWidth="9.140625" defaultRowHeight="12.75"/>
  <cols>
    <col min="1" max="1" width="6.28125" style="15" customWidth="1"/>
    <col min="2" max="2" width="7.421875" style="158" customWidth="1"/>
    <col min="3" max="3" width="86.00390625" style="155" customWidth="1"/>
    <col min="4" max="4" width="8.7109375" style="197" customWidth="1"/>
    <col min="5" max="5" width="6.28125" style="196" customWidth="1"/>
    <col min="6" max="6" width="14.140625" style="198" customWidth="1"/>
    <col min="7" max="7" width="15.421875" style="199" customWidth="1"/>
    <col min="8" max="8" width="15.28125" style="252" customWidth="1"/>
    <col min="9" max="9" width="13.7109375" style="80" customWidth="1"/>
    <col min="10" max="243" width="11.421875" style="118" customWidth="1"/>
    <col min="244" max="244" width="56.28125" style="118" customWidth="1"/>
    <col min="245" max="16384" width="9.140625" style="118" customWidth="1"/>
  </cols>
  <sheetData>
    <row r="1" spans="1:9" s="7" customFormat="1" ht="12.75">
      <c r="A1" s="298" t="s">
        <v>27</v>
      </c>
      <c r="B1" s="299"/>
      <c r="C1" s="299"/>
      <c r="D1" s="299"/>
      <c r="E1" s="299"/>
      <c r="F1" s="299"/>
      <c r="G1" s="299"/>
      <c r="H1" s="300"/>
      <c r="I1" s="253"/>
    </row>
    <row r="2" spans="1:9" s="16" customFormat="1" ht="18.75" customHeight="1">
      <c r="A2" s="8" t="s">
        <v>272</v>
      </c>
      <c r="B2" s="9"/>
      <c r="C2" s="10"/>
      <c r="D2" s="11"/>
      <c r="E2" s="12"/>
      <c r="F2" s="13"/>
      <c r="G2" s="14"/>
      <c r="H2" s="238"/>
      <c r="I2" s="153"/>
    </row>
    <row r="3" spans="1:9" s="16" customFormat="1" ht="12.75">
      <c r="A3" s="8" t="s">
        <v>289</v>
      </c>
      <c r="B3" s="9"/>
      <c r="C3" s="17"/>
      <c r="D3" s="18"/>
      <c r="E3" s="19"/>
      <c r="F3" s="13"/>
      <c r="G3" s="14"/>
      <c r="H3" s="238"/>
      <c r="I3" s="153"/>
    </row>
    <row r="4" spans="1:9" s="80" customFormat="1" ht="12.75">
      <c r="A4" s="275" t="s">
        <v>290</v>
      </c>
      <c r="B4" s="276"/>
      <c r="C4" s="75"/>
      <c r="D4" s="277"/>
      <c r="E4" s="278"/>
      <c r="F4" s="221"/>
      <c r="G4" s="138"/>
      <c r="H4" s="279"/>
      <c r="I4" s="153"/>
    </row>
    <row r="5" spans="1:9" s="16" customFormat="1" ht="12.75">
      <c r="A5" s="8" t="s">
        <v>291</v>
      </c>
      <c r="B5" s="9"/>
      <c r="C5" s="17"/>
      <c r="D5" s="18"/>
      <c r="E5" s="19"/>
      <c r="F5" s="13"/>
      <c r="G5" s="14"/>
      <c r="H5" s="238"/>
      <c r="I5" s="153"/>
    </row>
    <row r="6" spans="1:9" s="16" customFormat="1" ht="12.75">
      <c r="A6" s="301" t="s">
        <v>292</v>
      </c>
      <c r="B6" s="302"/>
      <c r="C6" s="302"/>
      <c r="D6" s="302"/>
      <c r="E6" s="302"/>
      <c r="F6" s="302"/>
      <c r="G6" s="302"/>
      <c r="H6" s="303"/>
      <c r="I6" s="153"/>
    </row>
    <row r="7" spans="1:9" s="20" customFormat="1" ht="15" customHeight="1">
      <c r="A7" s="8" t="s">
        <v>293</v>
      </c>
      <c r="B7" s="9"/>
      <c r="C7" s="17"/>
      <c r="D7" s="18"/>
      <c r="E7" s="19"/>
      <c r="F7" s="13"/>
      <c r="G7" s="14"/>
      <c r="H7" s="238"/>
      <c r="I7" s="254"/>
    </row>
    <row r="8" spans="1:9" s="26" customFormat="1" ht="25.5" customHeight="1">
      <c r="A8" s="21" t="s">
        <v>28</v>
      </c>
      <c r="B8" s="22"/>
      <c r="C8" s="22" t="s">
        <v>29</v>
      </c>
      <c r="D8" s="23" t="s">
        <v>59</v>
      </c>
      <c r="E8" s="22" t="s">
        <v>60</v>
      </c>
      <c r="F8" s="24" t="s">
        <v>30</v>
      </c>
      <c r="G8" s="25"/>
      <c r="H8" s="239" t="s">
        <v>31</v>
      </c>
      <c r="I8" s="255"/>
    </row>
    <row r="9" spans="1:9" s="33" customFormat="1" ht="12.75">
      <c r="A9" s="27"/>
      <c r="B9" s="28"/>
      <c r="C9" s="29"/>
      <c r="D9" s="30"/>
      <c r="E9" s="28"/>
      <c r="F9" s="31" t="s">
        <v>32</v>
      </c>
      <c r="G9" s="32" t="s">
        <v>33</v>
      </c>
      <c r="H9" s="240"/>
      <c r="I9" s="67"/>
    </row>
    <row r="10" spans="1:9" s="33" customFormat="1" ht="25.5">
      <c r="A10" s="34" t="s">
        <v>34</v>
      </c>
      <c r="B10" s="35"/>
      <c r="C10" s="36" t="s">
        <v>273</v>
      </c>
      <c r="D10" s="37"/>
      <c r="E10" s="38"/>
      <c r="F10" s="39"/>
      <c r="G10" s="40"/>
      <c r="H10" s="41"/>
      <c r="I10" s="67"/>
    </row>
    <row r="11" spans="1:9" s="33" customFormat="1" ht="12.75" customHeight="1">
      <c r="A11" s="42"/>
      <c r="B11" s="43" t="s">
        <v>37</v>
      </c>
      <c r="C11" s="44" t="s">
        <v>61</v>
      </c>
      <c r="D11" s="45"/>
      <c r="E11" s="3"/>
      <c r="F11" s="46"/>
      <c r="G11" s="47"/>
      <c r="H11" s="48"/>
      <c r="I11" s="67"/>
    </row>
    <row r="12" spans="1:9" s="33" customFormat="1" ht="12.75" customHeight="1">
      <c r="A12" s="49"/>
      <c r="B12" s="50">
        <v>1</v>
      </c>
      <c r="C12" s="51" t="s">
        <v>62</v>
      </c>
      <c r="D12" s="45"/>
      <c r="E12" s="3"/>
      <c r="F12" s="46"/>
      <c r="G12" s="47"/>
      <c r="H12" s="52"/>
      <c r="I12" s="67"/>
    </row>
    <row r="13" spans="1:9" s="33" customFormat="1" ht="12.75" customHeight="1">
      <c r="A13" s="53"/>
      <c r="B13" s="54" t="s">
        <v>26</v>
      </c>
      <c r="C13" s="55" t="s">
        <v>162</v>
      </c>
      <c r="D13" s="56">
        <v>1</v>
      </c>
      <c r="E13" s="57" t="s">
        <v>36</v>
      </c>
      <c r="F13" s="206"/>
      <c r="G13" s="207"/>
      <c r="H13" s="69">
        <f>SUM(F13,G13)*D13</f>
        <v>0</v>
      </c>
      <c r="I13" s="67"/>
    </row>
    <row r="14" spans="1:9" s="33" customFormat="1" ht="12.75" customHeight="1">
      <c r="A14" s="53"/>
      <c r="B14" s="54" t="s">
        <v>42</v>
      </c>
      <c r="C14" s="55" t="s">
        <v>163</v>
      </c>
      <c r="D14" s="56">
        <v>1</v>
      </c>
      <c r="E14" s="57" t="s">
        <v>63</v>
      </c>
      <c r="F14" s="206"/>
      <c r="G14" s="207"/>
      <c r="H14" s="69">
        <f>SUM(F14,G14)*D14</f>
        <v>0</v>
      </c>
      <c r="I14" s="67"/>
    </row>
    <row r="15" spans="1:9" s="59" customFormat="1" ht="12.75" customHeight="1">
      <c r="A15" s="53"/>
      <c r="B15" s="54" t="s">
        <v>43</v>
      </c>
      <c r="C15" s="51" t="s">
        <v>274</v>
      </c>
      <c r="D15" s="2">
        <v>25</v>
      </c>
      <c r="E15" s="58" t="s">
        <v>35</v>
      </c>
      <c r="F15" s="306"/>
      <c r="G15" s="306"/>
      <c r="H15" s="137">
        <f>SUM(F15,G15)*D15</f>
        <v>0</v>
      </c>
      <c r="I15" s="67"/>
    </row>
    <row r="16" spans="1:9" s="59" customFormat="1" ht="12.75">
      <c r="A16" s="53"/>
      <c r="B16" s="54" t="s">
        <v>44</v>
      </c>
      <c r="C16" s="55" t="s">
        <v>241</v>
      </c>
      <c r="D16" s="60">
        <v>8</v>
      </c>
      <c r="E16" s="74" t="s">
        <v>36</v>
      </c>
      <c r="F16" s="206"/>
      <c r="G16" s="206"/>
      <c r="H16" s="137">
        <f>SUM(F16,G16)*D16</f>
        <v>0</v>
      </c>
      <c r="I16" s="67"/>
    </row>
    <row r="17" spans="1:9" s="59" customFormat="1" ht="12.75">
      <c r="A17" s="53"/>
      <c r="B17" s="54" t="s">
        <v>136</v>
      </c>
      <c r="C17" s="55" t="s">
        <v>242</v>
      </c>
      <c r="D17" s="60">
        <v>1</v>
      </c>
      <c r="E17" s="74" t="s">
        <v>63</v>
      </c>
      <c r="F17" s="136" t="s">
        <v>48</v>
      </c>
      <c r="G17" s="206"/>
      <c r="H17" s="137">
        <f>SUM(F17,G17)*D17</f>
        <v>0</v>
      </c>
      <c r="I17" s="67"/>
    </row>
    <row r="18" spans="1:9" s="62" customFormat="1" ht="12.75" customHeight="1">
      <c r="A18" s="49"/>
      <c r="B18" s="50">
        <v>2</v>
      </c>
      <c r="C18" s="51" t="s">
        <v>64</v>
      </c>
      <c r="D18" s="45"/>
      <c r="E18" s="3"/>
      <c r="F18" s="307"/>
      <c r="G18" s="308"/>
      <c r="H18" s="5"/>
      <c r="I18" s="67"/>
    </row>
    <row r="19" spans="1:9" s="62" customFormat="1" ht="12.75" customHeight="1">
      <c r="A19" s="49"/>
      <c r="B19" s="50" t="s">
        <v>41</v>
      </c>
      <c r="C19" s="51" t="s">
        <v>221</v>
      </c>
      <c r="D19" s="45"/>
      <c r="E19" s="3"/>
      <c r="F19" s="307"/>
      <c r="G19" s="308"/>
      <c r="H19" s="5"/>
      <c r="I19" s="67"/>
    </row>
    <row r="20" spans="1:9" s="62" customFormat="1" ht="12.75" customHeight="1">
      <c r="A20" s="49"/>
      <c r="B20" s="50" t="s">
        <v>65</v>
      </c>
      <c r="C20" s="1" t="s">
        <v>224</v>
      </c>
      <c r="D20" s="2">
        <v>37</v>
      </c>
      <c r="E20" s="58" t="s">
        <v>35</v>
      </c>
      <c r="F20" s="4" t="s">
        <v>48</v>
      </c>
      <c r="G20" s="309"/>
      <c r="H20" s="69">
        <f aca="true" t="shared" si="0" ref="H20:H25">SUM(F20,G20)*D20</f>
        <v>0</v>
      </c>
      <c r="I20" s="67"/>
    </row>
    <row r="21" spans="1:9" s="62" customFormat="1" ht="12.75" customHeight="1">
      <c r="A21" s="49"/>
      <c r="B21" s="50" t="s">
        <v>66</v>
      </c>
      <c r="C21" s="51" t="s">
        <v>225</v>
      </c>
      <c r="D21" s="2">
        <v>5</v>
      </c>
      <c r="E21" s="58" t="s">
        <v>35</v>
      </c>
      <c r="F21" s="4" t="s">
        <v>48</v>
      </c>
      <c r="G21" s="309"/>
      <c r="H21" s="69">
        <f t="shared" si="0"/>
        <v>0</v>
      </c>
      <c r="I21" s="67"/>
    </row>
    <row r="22" spans="1:9" s="62" customFormat="1" ht="12.75" customHeight="1">
      <c r="A22" s="49"/>
      <c r="B22" s="50" t="s">
        <v>67</v>
      </c>
      <c r="C22" s="51" t="s">
        <v>229</v>
      </c>
      <c r="D22" s="2">
        <v>50</v>
      </c>
      <c r="E22" s="58" t="s">
        <v>35</v>
      </c>
      <c r="F22" s="4" t="s">
        <v>48</v>
      </c>
      <c r="G22" s="309"/>
      <c r="H22" s="69">
        <f t="shared" si="0"/>
        <v>0</v>
      </c>
      <c r="I22" s="67"/>
    </row>
    <row r="23" spans="1:9" s="62" customFormat="1" ht="12.75" customHeight="1">
      <c r="A23" s="49"/>
      <c r="B23" s="50" t="s">
        <v>68</v>
      </c>
      <c r="C23" s="51" t="s">
        <v>722</v>
      </c>
      <c r="D23" s="2">
        <v>42</v>
      </c>
      <c r="E23" s="58" t="s">
        <v>35</v>
      </c>
      <c r="F23" s="4" t="s">
        <v>48</v>
      </c>
      <c r="G23" s="309"/>
      <c r="H23" s="69">
        <f t="shared" si="0"/>
        <v>0</v>
      </c>
      <c r="I23" s="67"/>
    </row>
    <row r="24" spans="1:9" s="62" customFormat="1" ht="12.75" customHeight="1">
      <c r="A24" s="49"/>
      <c r="B24" s="50" t="s">
        <v>69</v>
      </c>
      <c r="C24" s="55" t="s">
        <v>230</v>
      </c>
      <c r="D24" s="2">
        <v>60</v>
      </c>
      <c r="E24" s="74" t="s">
        <v>35</v>
      </c>
      <c r="F24" s="136" t="s">
        <v>48</v>
      </c>
      <c r="G24" s="309"/>
      <c r="H24" s="69">
        <f t="shared" si="0"/>
        <v>0</v>
      </c>
      <c r="I24" s="67"/>
    </row>
    <row r="25" spans="1:9" s="62" customFormat="1" ht="12.75" customHeight="1">
      <c r="A25" s="49"/>
      <c r="B25" s="50" t="s">
        <v>149</v>
      </c>
      <c r="C25" s="55" t="s">
        <v>275</v>
      </c>
      <c r="D25" s="2">
        <v>24</v>
      </c>
      <c r="E25" s="74" t="s">
        <v>35</v>
      </c>
      <c r="F25" s="136" t="s">
        <v>48</v>
      </c>
      <c r="G25" s="309"/>
      <c r="H25" s="69">
        <f t="shared" si="0"/>
        <v>0</v>
      </c>
      <c r="I25" s="67"/>
    </row>
    <row r="26" spans="1:9" s="62" customFormat="1" ht="12.75" customHeight="1">
      <c r="A26" s="49"/>
      <c r="B26" s="63" t="s">
        <v>45</v>
      </c>
      <c r="C26" s="51" t="s">
        <v>267</v>
      </c>
      <c r="D26" s="2"/>
      <c r="E26" s="58"/>
      <c r="F26" s="311"/>
      <c r="G26" s="309"/>
      <c r="H26" s="5"/>
      <c r="I26" s="67"/>
    </row>
    <row r="27" spans="1:9" s="33" customFormat="1" ht="12.75" customHeight="1">
      <c r="A27" s="49"/>
      <c r="B27" s="64" t="s">
        <v>70</v>
      </c>
      <c r="C27" s="1" t="s">
        <v>226</v>
      </c>
      <c r="D27" s="2">
        <v>8</v>
      </c>
      <c r="E27" s="58" t="s">
        <v>35</v>
      </c>
      <c r="F27" s="4" t="s">
        <v>48</v>
      </c>
      <c r="G27" s="309"/>
      <c r="H27" s="69">
        <f aca="true" t="shared" si="1" ref="H27:H32">SUM(F27,G27)*D27</f>
        <v>0</v>
      </c>
      <c r="I27" s="67"/>
    </row>
    <row r="28" spans="1:9" s="33" customFormat="1" ht="12.75" customHeight="1">
      <c r="A28" s="49"/>
      <c r="B28" s="64" t="s">
        <v>71</v>
      </c>
      <c r="C28" s="68" t="s">
        <v>338</v>
      </c>
      <c r="D28" s="218">
        <v>20</v>
      </c>
      <c r="E28" s="97" t="s">
        <v>40</v>
      </c>
      <c r="F28" s="219" t="s">
        <v>48</v>
      </c>
      <c r="G28" s="310"/>
      <c r="H28" s="137">
        <f>SUM(F28:G28)*D28</f>
        <v>0</v>
      </c>
      <c r="I28" s="67"/>
    </row>
    <row r="29" spans="1:9" s="33" customFormat="1" ht="12.75" customHeight="1">
      <c r="A29" s="49"/>
      <c r="B29" s="64" t="s">
        <v>72</v>
      </c>
      <c r="C29" s="68" t="s">
        <v>339</v>
      </c>
      <c r="D29" s="218">
        <v>30</v>
      </c>
      <c r="E29" s="97" t="s">
        <v>40</v>
      </c>
      <c r="F29" s="219" t="s">
        <v>48</v>
      </c>
      <c r="G29" s="310"/>
      <c r="H29" s="137">
        <f>SUM(F29:G29)*D29</f>
        <v>0</v>
      </c>
      <c r="I29" s="67"/>
    </row>
    <row r="30" spans="1:9" s="33" customFormat="1" ht="12.75" customHeight="1">
      <c r="A30" s="49"/>
      <c r="B30" s="64" t="s">
        <v>73</v>
      </c>
      <c r="C30" s="1" t="s">
        <v>279</v>
      </c>
      <c r="D30" s="2">
        <v>4</v>
      </c>
      <c r="E30" s="58" t="s">
        <v>40</v>
      </c>
      <c r="F30" s="4" t="s">
        <v>48</v>
      </c>
      <c r="G30" s="309"/>
      <c r="H30" s="217">
        <f t="shared" si="1"/>
        <v>0</v>
      </c>
      <c r="I30" s="67"/>
    </row>
    <row r="31" spans="1:9" s="33" customFormat="1" ht="12.75" customHeight="1">
      <c r="A31" s="49"/>
      <c r="B31" s="64" t="s">
        <v>74</v>
      </c>
      <c r="C31" s="1" t="s">
        <v>276</v>
      </c>
      <c r="D31" s="2">
        <v>4</v>
      </c>
      <c r="E31" s="58" t="s">
        <v>36</v>
      </c>
      <c r="F31" s="4" t="s">
        <v>48</v>
      </c>
      <c r="G31" s="309"/>
      <c r="H31" s="69">
        <f t="shared" si="1"/>
        <v>0</v>
      </c>
      <c r="I31" s="67"/>
    </row>
    <row r="32" spans="1:9" s="33" customFormat="1" ht="12.75" customHeight="1">
      <c r="A32" s="49"/>
      <c r="B32" s="64" t="s">
        <v>75</v>
      </c>
      <c r="C32" s="1" t="s">
        <v>668</v>
      </c>
      <c r="D32" s="2">
        <v>1</v>
      </c>
      <c r="E32" s="58" t="s">
        <v>36</v>
      </c>
      <c r="F32" s="4" t="s">
        <v>48</v>
      </c>
      <c r="G32" s="309"/>
      <c r="H32" s="69">
        <f t="shared" si="1"/>
        <v>0</v>
      </c>
      <c r="I32" s="67"/>
    </row>
    <row r="33" spans="1:9" s="33" customFormat="1" ht="12.75" customHeight="1">
      <c r="A33" s="49"/>
      <c r="B33" s="64" t="s">
        <v>76</v>
      </c>
      <c r="C33" s="1" t="s">
        <v>643</v>
      </c>
      <c r="D33" s="2">
        <v>1</v>
      </c>
      <c r="E33" s="58" t="s">
        <v>36</v>
      </c>
      <c r="F33" s="4" t="s">
        <v>48</v>
      </c>
      <c r="G33" s="309"/>
      <c r="H33" s="69">
        <f>SUM(F34,G33)*D33</f>
        <v>0</v>
      </c>
      <c r="I33" s="67"/>
    </row>
    <row r="34" spans="1:9" s="33" customFormat="1" ht="12.75" customHeight="1">
      <c r="A34" s="49"/>
      <c r="B34" s="64" t="s">
        <v>77</v>
      </c>
      <c r="C34" s="1" t="s">
        <v>760</v>
      </c>
      <c r="D34" s="2">
        <v>10</v>
      </c>
      <c r="E34" s="58" t="s">
        <v>35</v>
      </c>
      <c r="F34" s="4" t="s">
        <v>48</v>
      </c>
      <c r="G34" s="309"/>
      <c r="H34" s="69">
        <f>SUM(F35,G34)*D34</f>
        <v>0</v>
      </c>
      <c r="I34" s="67"/>
    </row>
    <row r="35" spans="1:9" s="33" customFormat="1" ht="12.75" customHeight="1">
      <c r="A35" s="49"/>
      <c r="B35" s="64" t="s">
        <v>78</v>
      </c>
      <c r="C35" s="1" t="s">
        <v>280</v>
      </c>
      <c r="D35" s="2">
        <v>4</v>
      </c>
      <c r="E35" s="58" t="s">
        <v>36</v>
      </c>
      <c r="F35" s="4" t="s">
        <v>48</v>
      </c>
      <c r="G35" s="309"/>
      <c r="H35" s="69">
        <f>SUM(F35,G35)*D35</f>
        <v>0</v>
      </c>
      <c r="I35" s="67"/>
    </row>
    <row r="36" spans="1:9" s="33" customFormat="1" ht="12.75" customHeight="1">
      <c r="A36" s="49"/>
      <c r="B36" s="63" t="s">
        <v>50</v>
      </c>
      <c r="C36" s="51" t="s">
        <v>340</v>
      </c>
      <c r="D36" s="2"/>
      <c r="E36" s="68"/>
      <c r="F36" s="4"/>
      <c r="G36" s="309"/>
      <c r="H36" s="5"/>
      <c r="I36" s="67"/>
    </row>
    <row r="37" spans="1:9" s="68" customFormat="1" ht="12.75" customHeight="1">
      <c r="A37" s="66"/>
      <c r="B37" s="64" t="s">
        <v>146</v>
      </c>
      <c r="C37" s="51" t="s">
        <v>281</v>
      </c>
      <c r="D37" s="2">
        <v>56</v>
      </c>
      <c r="E37" s="58" t="s">
        <v>35</v>
      </c>
      <c r="F37" s="4" t="s">
        <v>48</v>
      </c>
      <c r="G37" s="309"/>
      <c r="H37" s="217">
        <f>SUM(F37,G37)*D37</f>
        <v>0</v>
      </c>
      <c r="I37" s="67"/>
    </row>
    <row r="38" spans="1:9" s="68" customFormat="1" ht="12.75" customHeight="1">
      <c r="A38" s="66"/>
      <c r="B38" s="64" t="s">
        <v>182</v>
      </c>
      <c r="C38" s="1" t="s">
        <v>277</v>
      </c>
      <c r="D38" s="2">
        <v>1</v>
      </c>
      <c r="E38" s="58" t="s">
        <v>63</v>
      </c>
      <c r="F38" s="4" t="s">
        <v>227</v>
      </c>
      <c r="G38" s="309"/>
      <c r="H38" s="69">
        <f>SUM(F38,G38)*D38</f>
        <v>0</v>
      </c>
      <c r="I38" s="67"/>
    </row>
    <row r="39" spans="1:9" s="68" customFormat="1" ht="12.75" customHeight="1">
      <c r="A39" s="66"/>
      <c r="B39" s="64" t="s">
        <v>268</v>
      </c>
      <c r="C39" s="51" t="s">
        <v>278</v>
      </c>
      <c r="D39" s="2">
        <v>1</v>
      </c>
      <c r="E39" s="58" t="s">
        <v>63</v>
      </c>
      <c r="F39" s="70" t="s">
        <v>227</v>
      </c>
      <c r="G39" s="309"/>
      <c r="H39" s="69">
        <f>SUM(F39,G39)*D39</f>
        <v>0</v>
      </c>
      <c r="I39" s="67"/>
    </row>
    <row r="40" spans="1:9" s="33" customFormat="1" ht="12.75" customHeight="1">
      <c r="A40" s="49"/>
      <c r="B40" s="64" t="s">
        <v>269</v>
      </c>
      <c r="C40" s="1" t="s">
        <v>348</v>
      </c>
      <c r="D40" s="2">
        <v>1</v>
      </c>
      <c r="E40" s="58" t="s">
        <v>63</v>
      </c>
      <c r="F40" s="4" t="s">
        <v>227</v>
      </c>
      <c r="G40" s="309"/>
      <c r="H40" s="69">
        <f>SUM(F40,G40)*D40</f>
        <v>0</v>
      </c>
      <c r="I40" s="67"/>
    </row>
    <row r="41" spans="1:9" s="33" customFormat="1" ht="12.75" customHeight="1">
      <c r="A41" s="49"/>
      <c r="B41" s="64" t="s">
        <v>341</v>
      </c>
      <c r="C41" s="1" t="s">
        <v>638</v>
      </c>
      <c r="D41" s="2">
        <v>2</v>
      </c>
      <c r="E41" s="58" t="s">
        <v>63</v>
      </c>
      <c r="F41" s="4" t="s">
        <v>227</v>
      </c>
      <c r="G41" s="309"/>
      <c r="H41" s="69">
        <f aca="true" t="shared" si="2" ref="H41:H46">SUM(F41,G41)*D41</f>
        <v>0</v>
      </c>
      <c r="I41" s="67"/>
    </row>
    <row r="42" spans="1:9" s="33" customFormat="1" ht="12.75" customHeight="1">
      <c r="A42" s="49"/>
      <c r="B42" s="64" t="s">
        <v>347</v>
      </c>
      <c r="C42" s="1" t="s">
        <v>228</v>
      </c>
      <c r="D42" s="2">
        <v>2</v>
      </c>
      <c r="E42" s="58" t="s">
        <v>63</v>
      </c>
      <c r="F42" s="4" t="s">
        <v>227</v>
      </c>
      <c r="G42" s="309"/>
      <c r="H42" s="69">
        <f t="shared" si="2"/>
        <v>0</v>
      </c>
      <c r="I42" s="67"/>
    </row>
    <row r="43" spans="1:9" s="33" customFormat="1" ht="12.75" customHeight="1">
      <c r="A43" s="49"/>
      <c r="B43" s="64" t="s">
        <v>634</v>
      </c>
      <c r="C43" s="1" t="s">
        <v>639</v>
      </c>
      <c r="D43" s="2">
        <v>1</v>
      </c>
      <c r="E43" s="58" t="s">
        <v>63</v>
      </c>
      <c r="F43" s="4" t="s">
        <v>227</v>
      </c>
      <c r="G43" s="309"/>
      <c r="H43" s="69">
        <f t="shared" si="2"/>
        <v>0</v>
      </c>
      <c r="I43" s="67"/>
    </row>
    <row r="44" spans="1:9" s="33" customFormat="1" ht="12.75" customHeight="1">
      <c r="A44" s="49"/>
      <c r="B44" s="64" t="s">
        <v>635</v>
      </c>
      <c r="C44" s="1" t="s">
        <v>640</v>
      </c>
      <c r="D44" s="2">
        <v>2</v>
      </c>
      <c r="E44" s="58" t="s">
        <v>63</v>
      </c>
      <c r="F44" s="4" t="s">
        <v>227</v>
      </c>
      <c r="G44" s="309"/>
      <c r="H44" s="69">
        <f t="shared" si="2"/>
        <v>0</v>
      </c>
      <c r="I44" s="67"/>
    </row>
    <row r="45" spans="1:9" s="33" customFormat="1" ht="12.75" customHeight="1">
      <c r="A45" s="49"/>
      <c r="B45" s="64" t="s">
        <v>636</v>
      </c>
      <c r="C45" s="1" t="s">
        <v>641</v>
      </c>
      <c r="D45" s="2">
        <v>6</v>
      </c>
      <c r="E45" s="58" t="s">
        <v>63</v>
      </c>
      <c r="F45" s="4" t="s">
        <v>227</v>
      </c>
      <c r="G45" s="309"/>
      <c r="H45" s="69">
        <f t="shared" si="2"/>
        <v>0</v>
      </c>
      <c r="I45" s="67"/>
    </row>
    <row r="46" spans="1:9" s="33" customFormat="1" ht="12.75" customHeight="1">
      <c r="A46" s="49"/>
      <c r="B46" s="64" t="s">
        <v>637</v>
      </c>
      <c r="C46" s="1" t="s">
        <v>642</v>
      </c>
      <c r="D46" s="2">
        <v>3</v>
      </c>
      <c r="E46" s="58" t="s">
        <v>63</v>
      </c>
      <c r="F46" s="4" t="s">
        <v>227</v>
      </c>
      <c r="G46" s="309"/>
      <c r="H46" s="69">
        <f t="shared" si="2"/>
        <v>0</v>
      </c>
      <c r="I46" s="67"/>
    </row>
    <row r="47" spans="1:9" s="33" customFormat="1" ht="12.75" customHeight="1">
      <c r="A47" s="49"/>
      <c r="B47" s="50" t="s">
        <v>113</v>
      </c>
      <c r="C47" s="51" t="s">
        <v>81</v>
      </c>
      <c r="D47" s="2">
        <v>18</v>
      </c>
      <c r="E47" s="58" t="s">
        <v>52</v>
      </c>
      <c r="F47" s="306"/>
      <c r="G47" s="309"/>
      <c r="H47" s="69">
        <f>SUM(F47,G47)*D47</f>
        <v>0</v>
      </c>
      <c r="I47" s="256"/>
    </row>
    <row r="48" spans="1:9" s="33" customFormat="1" ht="12.75" customHeight="1">
      <c r="A48" s="49"/>
      <c r="B48" s="50" t="s">
        <v>155</v>
      </c>
      <c r="C48" s="51" t="s">
        <v>223</v>
      </c>
      <c r="D48" s="2">
        <v>8</v>
      </c>
      <c r="E48" s="58" t="s">
        <v>52</v>
      </c>
      <c r="F48" s="306"/>
      <c r="G48" s="309"/>
      <c r="H48" s="69">
        <f>SUM(F48,G48)*D48</f>
        <v>0</v>
      </c>
      <c r="I48" s="256"/>
    </row>
    <row r="49" spans="1:9" s="33" customFormat="1" ht="12.75" customHeight="1">
      <c r="A49" s="49"/>
      <c r="B49" s="50">
        <v>3</v>
      </c>
      <c r="C49" s="51" t="s">
        <v>104</v>
      </c>
      <c r="D49" s="2"/>
      <c r="E49" s="58"/>
      <c r="F49" s="306"/>
      <c r="G49" s="309"/>
      <c r="H49" s="5"/>
      <c r="I49" s="67"/>
    </row>
    <row r="50" spans="1:9" s="59" customFormat="1" ht="12.75" customHeight="1">
      <c r="A50" s="49"/>
      <c r="B50" s="50" t="s">
        <v>54</v>
      </c>
      <c r="C50" s="1" t="s">
        <v>201</v>
      </c>
      <c r="D50" s="60">
        <v>28</v>
      </c>
      <c r="E50" s="58" t="s">
        <v>35</v>
      </c>
      <c r="F50" s="306"/>
      <c r="G50" s="309"/>
      <c r="H50" s="217">
        <f>SUM(F50,G50)*D50</f>
        <v>0</v>
      </c>
      <c r="I50" s="67"/>
    </row>
    <row r="51" spans="1:9" s="73" customFormat="1" ht="12.75" customHeight="1">
      <c r="A51" s="53"/>
      <c r="B51" s="54">
        <v>4</v>
      </c>
      <c r="C51" s="55" t="s">
        <v>6</v>
      </c>
      <c r="D51" s="60"/>
      <c r="E51" s="74"/>
      <c r="F51" s="206"/>
      <c r="G51" s="207"/>
      <c r="H51" s="5"/>
      <c r="I51" s="67"/>
    </row>
    <row r="52" spans="1:9" s="73" customFormat="1" ht="12.75" customHeight="1">
      <c r="A52" s="53"/>
      <c r="B52" s="54" t="s">
        <v>55</v>
      </c>
      <c r="C52" s="55" t="s">
        <v>282</v>
      </c>
      <c r="D52" s="60">
        <v>60</v>
      </c>
      <c r="E52" s="57" t="s">
        <v>35</v>
      </c>
      <c r="F52" s="206"/>
      <c r="G52" s="206"/>
      <c r="H52" s="137">
        <f>SUM(F52,G52)*D52</f>
        <v>0</v>
      </c>
      <c r="I52" s="67"/>
    </row>
    <row r="53" spans="1:9" s="73" customFormat="1" ht="12.75" customHeight="1">
      <c r="A53" s="53"/>
      <c r="B53" s="54" t="s">
        <v>188</v>
      </c>
      <c r="C53" s="55" t="s">
        <v>284</v>
      </c>
      <c r="D53" s="60">
        <v>50</v>
      </c>
      <c r="E53" s="57" t="s">
        <v>35</v>
      </c>
      <c r="F53" s="206"/>
      <c r="G53" s="206"/>
      <c r="H53" s="137">
        <f>SUM(F53,G53)*D53</f>
        <v>0</v>
      </c>
      <c r="I53" s="67"/>
    </row>
    <row r="54" spans="1:9" s="33" customFormat="1" ht="12.75" customHeight="1">
      <c r="A54" s="53"/>
      <c r="B54" s="54" t="s">
        <v>200</v>
      </c>
      <c r="C54" s="1" t="s">
        <v>283</v>
      </c>
      <c r="D54" s="2">
        <v>40</v>
      </c>
      <c r="E54" s="3" t="s">
        <v>35</v>
      </c>
      <c r="F54" s="306"/>
      <c r="G54" s="309"/>
      <c r="H54" s="69">
        <f>SUM(F54,G54)*D54</f>
        <v>0</v>
      </c>
      <c r="I54" s="67"/>
    </row>
    <row r="55" spans="1:9" s="62" customFormat="1" ht="12.75" customHeight="1">
      <c r="A55" s="49"/>
      <c r="B55" s="54">
        <v>5</v>
      </c>
      <c r="C55" s="51" t="s">
        <v>82</v>
      </c>
      <c r="D55" s="45"/>
      <c r="E55" s="3"/>
      <c r="F55" s="306"/>
      <c r="G55" s="309"/>
      <c r="H55" s="69"/>
      <c r="I55" s="67"/>
    </row>
    <row r="56" spans="1:9" s="33" customFormat="1" ht="12.75">
      <c r="A56" s="49"/>
      <c r="B56" s="50" t="s">
        <v>56</v>
      </c>
      <c r="C56" s="51" t="s">
        <v>83</v>
      </c>
      <c r="D56" s="45"/>
      <c r="E56" s="3" t="s">
        <v>46</v>
      </c>
      <c r="F56" s="306"/>
      <c r="G56" s="309"/>
      <c r="H56" s="69"/>
      <c r="I56" s="67"/>
    </row>
    <row r="57" spans="1:9" s="33" customFormat="1" ht="12.75">
      <c r="A57" s="49"/>
      <c r="B57" s="50" t="s">
        <v>644</v>
      </c>
      <c r="C57" s="1" t="s">
        <v>243</v>
      </c>
      <c r="D57" s="2">
        <v>1.5</v>
      </c>
      <c r="E57" s="3" t="s">
        <v>35</v>
      </c>
      <c r="F57" s="306"/>
      <c r="G57" s="309"/>
      <c r="H57" s="69">
        <f aca="true" t="shared" si="3" ref="H57:H65">SUM(F57,G57)*D57</f>
        <v>0</v>
      </c>
      <c r="I57" s="67"/>
    </row>
    <row r="58" spans="1:9" s="33" customFormat="1" ht="12.75">
      <c r="A58" s="49"/>
      <c r="B58" s="50" t="s">
        <v>645</v>
      </c>
      <c r="C58" s="51" t="s">
        <v>204</v>
      </c>
      <c r="D58" s="2">
        <v>20</v>
      </c>
      <c r="E58" s="58" t="s">
        <v>35</v>
      </c>
      <c r="F58" s="306"/>
      <c r="G58" s="306"/>
      <c r="H58" s="205">
        <f t="shared" si="3"/>
        <v>0</v>
      </c>
      <c r="I58" s="67"/>
    </row>
    <row r="59" spans="1:9" s="33" customFormat="1" ht="12.75">
      <c r="A59" s="49"/>
      <c r="B59" s="50" t="s">
        <v>646</v>
      </c>
      <c r="C59" s="1" t="s">
        <v>663</v>
      </c>
      <c r="D59" s="2">
        <v>8</v>
      </c>
      <c r="E59" s="58" t="s">
        <v>35</v>
      </c>
      <c r="F59" s="306"/>
      <c r="G59" s="309"/>
      <c r="H59" s="205">
        <f t="shared" si="3"/>
        <v>0</v>
      </c>
      <c r="I59" s="67"/>
    </row>
    <row r="60" spans="1:9" s="33" customFormat="1" ht="12.75">
      <c r="A60" s="49"/>
      <c r="B60" s="50" t="s">
        <v>647</v>
      </c>
      <c r="C60" s="1" t="s">
        <v>664</v>
      </c>
      <c r="D60" s="2">
        <v>45</v>
      </c>
      <c r="E60" s="58" t="s">
        <v>35</v>
      </c>
      <c r="F60" s="306"/>
      <c r="G60" s="309"/>
      <c r="H60" s="205">
        <f>SUM(F60,G60)*D60</f>
        <v>0</v>
      </c>
      <c r="I60" s="67"/>
    </row>
    <row r="61" spans="1:9" s="33" customFormat="1" ht="12.75">
      <c r="A61" s="49"/>
      <c r="B61" s="50" t="s">
        <v>648</v>
      </c>
      <c r="C61" s="75" t="s">
        <v>202</v>
      </c>
      <c r="D61" s="2">
        <v>33</v>
      </c>
      <c r="E61" s="58" t="s">
        <v>36</v>
      </c>
      <c r="F61" s="306"/>
      <c r="G61" s="309"/>
      <c r="H61" s="69">
        <f t="shared" si="3"/>
        <v>0</v>
      </c>
      <c r="I61" s="67"/>
    </row>
    <row r="62" spans="1:9" s="20" customFormat="1" ht="12.75">
      <c r="A62" s="49"/>
      <c r="B62" s="50" t="s">
        <v>649</v>
      </c>
      <c r="C62" s="75" t="s">
        <v>127</v>
      </c>
      <c r="D62" s="2">
        <v>19</v>
      </c>
      <c r="E62" s="58" t="s">
        <v>36</v>
      </c>
      <c r="F62" s="306"/>
      <c r="G62" s="309"/>
      <c r="H62" s="69">
        <f t="shared" si="3"/>
        <v>0</v>
      </c>
      <c r="I62" s="256"/>
    </row>
    <row r="63" spans="1:9" s="20" customFormat="1" ht="12.75" customHeight="1">
      <c r="A63" s="49"/>
      <c r="B63" s="50" t="s">
        <v>650</v>
      </c>
      <c r="C63" s="75" t="s">
        <v>128</v>
      </c>
      <c r="D63" s="2">
        <v>25</v>
      </c>
      <c r="E63" s="58" t="s">
        <v>36</v>
      </c>
      <c r="F63" s="306"/>
      <c r="G63" s="312"/>
      <c r="H63" s="69">
        <f t="shared" si="3"/>
        <v>0</v>
      </c>
      <c r="I63" s="67"/>
    </row>
    <row r="64" spans="1:9" s="76" customFormat="1" ht="12.75" customHeight="1">
      <c r="A64" s="49"/>
      <c r="B64" s="50" t="s">
        <v>129</v>
      </c>
      <c r="C64" s="1" t="s">
        <v>665</v>
      </c>
      <c r="D64" s="2">
        <v>10</v>
      </c>
      <c r="E64" s="58" t="s">
        <v>40</v>
      </c>
      <c r="F64" s="306"/>
      <c r="G64" s="309"/>
      <c r="H64" s="217">
        <f t="shared" si="3"/>
        <v>0</v>
      </c>
      <c r="I64" s="67"/>
    </row>
    <row r="65" spans="1:9" s="76" customFormat="1" ht="12.75" customHeight="1">
      <c r="A65" s="49"/>
      <c r="B65" s="50" t="s">
        <v>260</v>
      </c>
      <c r="C65" s="1" t="s">
        <v>203</v>
      </c>
      <c r="D65" s="2">
        <v>3.5</v>
      </c>
      <c r="E65" s="58" t="s">
        <v>40</v>
      </c>
      <c r="F65" s="306"/>
      <c r="G65" s="309"/>
      <c r="H65" s="217">
        <f t="shared" si="3"/>
        <v>0</v>
      </c>
      <c r="I65" s="256"/>
    </row>
    <row r="66" spans="1:9" s="77" customFormat="1" ht="12.75">
      <c r="A66" s="49"/>
      <c r="B66" s="50">
        <v>6</v>
      </c>
      <c r="C66" s="51" t="s">
        <v>84</v>
      </c>
      <c r="D66" s="2"/>
      <c r="E66" s="58"/>
      <c r="F66" s="306"/>
      <c r="G66" s="309"/>
      <c r="H66" s="69"/>
      <c r="I66" s="67"/>
    </row>
    <row r="67" spans="1:9" s="77" customFormat="1" ht="12.75">
      <c r="A67" s="49"/>
      <c r="B67" s="50" t="s">
        <v>57</v>
      </c>
      <c r="C67" s="51" t="s">
        <v>85</v>
      </c>
      <c r="D67" s="2">
        <v>60</v>
      </c>
      <c r="E67" s="58" t="s">
        <v>35</v>
      </c>
      <c r="F67" s="306"/>
      <c r="G67" s="309"/>
      <c r="H67" s="69">
        <f>SUM(F67,G67)*D67</f>
        <v>0</v>
      </c>
      <c r="I67" s="67"/>
    </row>
    <row r="68" spans="1:9" s="16" customFormat="1" ht="12.75" customHeight="1">
      <c r="A68" s="49"/>
      <c r="B68" s="50" t="s">
        <v>189</v>
      </c>
      <c r="C68" s="51" t="s">
        <v>86</v>
      </c>
      <c r="D68" s="2">
        <v>60</v>
      </c>
      <c r="E68" s="58" t="s">
        <v>35</v>
      </c>
      <c r="F68" s="306"/>
      <c r="G68" s="309"/>
      <c r="H68" s="69">
        <f>SUM(F68,G68)*D68</f>
        <v>0</v>
      </c>
      <c r="I68" s="67"/>
    </row>
    <row r="69" spans="1:9" s="17" customFormat="1" ht="12.75">
      <c r="A69" s="49"/>
      <c r="B69" s="50" t="s">
        <v>190</v>
      </c>
      <c r="C69" s="51" t="s">
        <v>87</v>
      </c>
      <c r="D69" s="2">
        <v>60</v>
      </c>
      <c r="E69" s="58" t="s">
        <v>35</v>
      </c>
      <c r="F69" s="306"/>
      <c r="G69" s="309"/>
      <c r="H69" s="69">
        <f>SUM(F69,G69)*D69</f>
        <v>0</v>
      </c>
      <c r="I69" s="67"/>
    </row>
    <row r="70" spans="1:9" s="16" customFormat="1" ht="12.75" customHeight="1">
      <c r="A70" s="49"/>
      <c r="B70" s="50">
        <v>7</v>
      </c>
      <c r="C70" s="51" t="s">
        <v>88</v>
      </c>
      <c r="D70" s="2"/>
      <c r="E70" s="58"/>
      <c r="F70" s="306"/>
      <c r="G70" s="309"/>
      <c r="H70" s="69"/>
      <c r="I70" s="67"/>
    </row>
    <row r="71" spans="1:9" s="16" customFormat="1" ht="12.75" customHeight="1">
      <c r="A71" s="49"/>
      <c r="B71" s="50" t="s">
        <v>0</v>
      </c>
      <c r="C71" s="51" t="s">
        <v>114</v>
      </c>
      <c r="D71" s="2"/>
      <c r="E71" s="58"/>
      <c r="F71" s="306"/>
      <c r="G71" s="309"/>
      <c r="H71" s="69"/>
      <c r="I71" s="67"/>
    </row>
    <row r="72" spans="1:9" s="16" customFormat="1" ht="12.75" customHeight="1">
      <c r="A72" s="49"/>
      <c r="B72" s="78" t="s">
        <v>651</v>
      </c>
      <c r="C72" s="1" t="s">
        <v>205</v>
      </c>
      <c r="D72" s="2">
        <v>2</v>
      </c>
      <c r="E72" s="58" t="s">
        <v>36</v>
      </c>
      <c r="F72" s="306"/>
      <c r="G72" s="309"/>
      <c r="H72" s="217">
        <f>SUM(F72,G72)*D72</f>
        <v>0</v>
      </c>
      <c r="I72" s="67"/>
    </row>
    <row r="73" spans="1:9" s="16" customFormat="1" ht="12.75" customHeight="1">
      <c r="A73" s="49"/>
      <c r="B73" s="78" t="s">
        <v>652</v>
      </c>
      <c r="C73" s="1" t="s">
        <v>206</v>
      </c>
      <c r="D73" s="2">
        <v>3</v>
      </c>
      <c r="E73" s="58" t="s">
        <v>36</v>
      </c>
      <c r="F73" s="306"/>
      <c r="G73" s="309"/>
      <c r="H73" s="69">
        <f>SUM(F73,G73)*D73</f>
        <v>0</v>
      </c>
      <c r="I73" s="67"/>
    </row>
    <row r="74" spans="1:9" s="16" customFormat="1" ht="12.75" customHeight="1">
      <c r="A74" s="49"/>
      <c r="B74" s="78" t="s">
        <v>653</v>
      </c>
      <c r="C74" s="1" t="s">
        <v>583</v>
      </c>
      <c r="D74" s="2">
        <v>2</v>
      </c>
      <c r="E74" s="58" t="s">
        <v>36</v>
      </c>
      <c r="F74" s="306"/>
      <c r="G74" s="309"/>
      <c r="H74" s="69">
        <f>SUM(F74,G74)*D74</f>
        <v>0</v>
      </c>
      <c r="I74" s="67"/>
    </row>
    <row r="75" spans="1:9" s="80" customFormat="1" ht="12.75" customHeight="1">
      <c r="A75" s="66"/>
      <c r="B75" s="78" t="s">
        <v>1</v>
      </c>
      <c r="C75" s="79" t="s">
        <v>207</v>
      </c>
      <c r="D75" s="2"/>
      <c r="E75" s="58"/>
      <c r="F75" s="306"/>
      <c r="G75" s="309"/>
      <c r="H75" s="217"/>
      <c r="I75" s="67"/>
    </row>
    <row r="76" spans="1:9" s="80" customFormat="1" ht="12.75" customHeight="1">
      <c r="A76" s="66"/>
      <c r="B76" s="50" t="s">
        <v>654</v>
      </c>
      <c r="C76" s="1" t="s">
        <v>669</v>
      </c>
      <c r="D76" s="2">
        <v>4</v>
      </c>
      <c r="E76" s="58" t="s">
        <v>36</v>
      </c>
      <c r="F76" s="306"/>
      <c r="G76" s="309"/>
      <c r="H76" s="217">
        <f>SUM(F76,G76)*D76</f>
        <v>0</v>
      </c>
      <c r="I76" s="67"/>
    </row>
    <row r="77" spans="1:9" s="16" customFormat="1" ht="12.75" customHeight="1">
      <c r="A77" s="53"/>
      <c r="B77" s="78" t="s">
        <v>208</v>
      </c>
      <c r="C77" s="1" t="s">
        <v>153</v>
      </c>
      <c r="D77" s="2"/>
      <c r="E77" s="58"/>
      <c r="F77" s="306"/>
      <c r="G77" s="309"/>
      <c r="H77" s="69"/>
      <c r="I77" s="67"/>
    </row>
    <row r="78" spans="1:9" s="16" customFormat="1" ht="12.75" customHeight="1">
      <c r="A78" s="53"/>
      <c r="B78" s="78" t="s">
        <v>655</v>
      </c>
      <c r="C78" s="51" t="s">
        <v>303</v>
      </c>
      <c r="D78" s="2">
        <v>5</v>
      </c>
      <c r="E78" s="58" t="s">
        <v>35</v>
      </c>
      <c r="F78" s="306"/>
      <c r="G78" s="309"/>
      <c r="H78" s="69">
        <f>SUM(F78,G78)*D78</f>
        <v>0</v>
      </c>
      <c r="I78" s="67"/>
    </row>
    <row r="79" spans="1:9" s="16" customFormat="1" ht="12.75" customHeight="1">
      <c r="A79" s="53"/>
      <c r="B79" s="78" t="s">
        <v>209</v>
      </c>
      <c r="C79" s="1" t="s">
        <v>7</v>
      </c>
      <c r="D79" s="2"/>
      <c r="E79" s="58"/>
      <c r="F79" s="306"/>
      <c r="G79" s="309"/>
      <c r="H79" s="69"/>
      <c r="I79" s="67"/>
    </row>
    <row r="80" spans="1:9" s="16" customFormat="1" ht="12.75" customHeight="1">
      <c r="A80" s="53"/>
      <c r="B80" s="78" t="s">
        <v>656</v>
      </c>
      <c r="C80" s="51" t="s">
        <v>285</v>
      </c>
      <c r="D80" s="2">
        <v>2.5</v>
      </c>
      <c r="E80" s="58" t="s">
        <v>35</v>
      </c>
      <c r="F80" s="306"/>
      <c r="G80" s="309"/>
      <c r="H80" s="69">
        <f>SUM(F80,G80)*D80</f>
        <v>0</v>
      </c>
      <c r="I80" s="67"/>
    </row>
    <row r="81" spans="1:9" s="16" customFormat="1" ht="12.75">
      <c r="A81" s="49"/>
      <c r="B81" s="50">
        <v>8</v>
      </c>
      <c r="C81" s="51" t="s">
        <v>89</v>
      </c>
      <c r="D81" s="2"/>
      <c r="E81" s="58"/>
      <c r="F81" s="306"/>
      <c r="G81" s="309"/>
      <c r="H81" s="69"/>
      <c r="I81" s="67"/>
    </row>
    <row r="82" spans="1:9" s="16" customFormat="1" ht="12.75">
      <c r="A82" s="49"/>
      <c r="B82" s="50" t="s">
        <v>2</v>
      </c>
      <c r="C82" s="51" t="s">
        <v>115</v>
      </c>
      <c r="D82" s="291"/>
      <c r="E82" s="292"/>
      <c r="F82" s="315"/>
      <c r="G82" s="313"/>
      <c r="H82" s="69"/>
      <c r="I82" s="67"/>
    </row>
    <row r="83" spans="1:9" s="16" customFormat="1" ht="12.75" customHeight="1">
      <c r="A83" s="49"/>
      <c r="B83" s="78" t="s">
        <v>164</v>
      </c>
      <c r="C83" s="51" t="s">
        <v>302</v>
      </c>
      <c r="D83" s="2">
        <v>7</v>
      </c>
      <c r="E83" s="58" t="s">
        <v>36</v>
      </c>
      <c r="F83" s="306"/>
      <c r="G83" s="309"/>
      <c r="H83" s="69">
        <f>SUM(F83,G83)*D83</f>
        <v>0</v>
      </c>
      <c r="I83" s="67"/>
    </row>
    <row r="84" spans="1:9" s="16" customFormat="1" ht="12.75" customHeight="1">
      <c r="A84" s="49"/>
      <c r="B84" s="78" t="s">
        <v>165</v>
      </c>
      <c r="C84" s="51" t="s">
        <v>301</v>
      </c>
      <c r="D84" s="2">
        <v>1</v>
      </c>
      <c r="E84" s="58" t="s">
        <v>36</v>
      </c>
      <c r="F84" s="306"/>
      <c r="G84" s="309"/>
      <c r="H84" s="69">
        <f>SUM(F84,G84)*D84</f>
        <v>0</v>
      </c>
      <c r="I84" s="67"/>
    </row>
    <row r="85" spans="1:9" s="81" customFormat="1" ht="12.75" customHeight="1">
      <c r="A85" s="49"/>
      <c r="B85" s="50">
        <v>9</v>
      </c>
      <c r="C85" s="51" t="s">
        <v>53</v>
      </c>
      <c r="D85" s="2"/>
      <c r="E85" s="58"/>
      <c r="F85" s="306"/>
      <c r="G85" s="309"/>
      <c r="H85" s="69"/>
      <c r="I85" s="67"/>
    </row>
    <row r="86" spans="1:9" s="81" customFormat="1" ht="12.75" customHeight="1">
      <c r="A86" s="49"/>
      <c r="B86" s="50" t="s">
        <v>58</v>
      </c>
      <c r="C86" s="51" t="s">
        <v>270</v>
      </c>
      <c r="D86" s="2">
        <v>260</v>
      </c>
      <c r="E86" s="58" t="s">
        <v>35</v>
      </c>
      <c r="F86" s="316"/>
      <c r="G86" s="314"/>
      <c r="H86" s="69">
        <f>SUM(F86,G86)*D86</f>
        <v>0</v>
      </c>
      <c r="I86" s="67"/>
    </row>
    <row r="87" spans="1:9" s="81" customFormat="1" ht="12.75" customHeight="1">
      <c r="A87" s="49"/>
      <c r="B87" s="50" t="s">
        <v>657</v>
      </c>
      <c r="C87" s="51" t="s">
        <v>271</v>
      </c>
      <c r="D87" s="2">
        <v>70</v>
      </c>
      <c r="E87" s="58" t="s">
        <v>35</v>
      </c>
      <c r="F87" s="316"/>
      <c r="G87" s="314"/>
      <c r="H87" s="69">
        <f>SUM(F87,G87)*D87</f>
        <v>0</v>
      </c>
      <c r="I87" s="67"/>
    </row>
    <row r="88" spans="1:9" s="16" customFormat="1" ht="12.75" customHeight="1">
      <c r="A88" s="42"/>
      <c r="B88" s="50" t="s">
        <v>658</v>
      </c>
      <c r="C88" s="51" t="s">
        <v>346</v>
      </c>
      <c r="D88" s="2">
        <v>60</v>
      </c>
      <c r="E88" s="58" t="s">
        <v>35</v>
      </c>
      <c r="F88" s="316"/>
      <c r="G88" s="314"/>
      <c r="H88" s="69">
        <f>SUM(F88,G88)*D88</f>
        <v>0</v>
      </c>
      <c r="I88" s="67"/>
    </row>
    <row r="89" spans="1:9" s="16" customFormat="1" ht="12.75" customHeight="1">
      <c r="A89" s="53"/>
      <c r="B89" s="50" t="s">
        <v>659</v>
      </c>
      <c r="C89" s="1" t="s">
        <v>286</v>
      </c>
      <c r="D89" s="2">
        <v>37</v>
      </c>
      <c r="E89" s="3" t="s">
        <v>35</v>
      </c>
      <c r="F89" s="316"/>
      <c r="G89" s="314"/>
      <c r="H89" s="69">
        <f>SUM(F89,G89)*D89</f>
        <v>0</v>
      </c>
      <c r="I89" s="67"/>
    </row>
    <row r="90" spans="1:9" s="16" customFormat="1" ht="25.5">
      <c r="A90" s="42"/>
      <c r="B90" s="50" t="s">
        <v>660</v>
      </c>
      <c r="C90" s="1" t="s">
        <v>345</v>
      </c>
      <c r="D90" s="2">
        <v>25</v>
      </c>
      <c r="E90" s="65" t="s">
        <v>35</v>
      </c>
      <c r="F90" s="306"/>
      <c r="G90" s="309"/>
      <c r="H90" s="69">
        <f>SUM(F90,G90)*D90</f>
        <v>0</v>
      </c>
      <c r="I90" s="67"/>
    </row>
    <row r="91" spans="1:9" s="16" customFormat="1" ht="12.75" customHeight="1">
      <c r="A91" s="49"/>
      <c r="B91" s="50">
        <v>10</v>
      </c>
      <c r="C91" s="51" t="s">
        <v>90</v>
      </c>
      <c r="D91" s="45"/>
      <c r="E91" s="3"/>
      <c r="F91" s="307"/>
      <c r="G91" s="308"/>
      <c r="H91" s="5"/>
      <c r="I91" s="67"/>
    </row>
    <row r="92" spans="1:9" s="16" customFormat="1" ht="12.75" customHeight="1">
      <c r="A92" s="42"/>
      <c r="B92" s="54" t="s">
        <v>147</v>
      </c>
      <c r="C92" s="51" t="s">
        <v>91</v>
      </c>
      <c r="D92" s="45">
        <v>180</v>
      </c>
      <c r="E92" s="3" t="s">
        <v>35</v>
      </c>
      <c r="F92" s="306"/>
      <c r="G92" s="309"/>
      <c r="H92" s="69">
        <f>SUM(F92,G92)*D92</f>
        <v>0</v>
      </c>
      <c r="I92" s="67"/>
    </row>
    <row r="93" spans="1:9" s="81" customFormat="1" ht="12.75">
      <c r="A93" s="42"/>
      <c r="B93" s="54" t="s">
        <v>148</v>
      </c>
      <c r="C93" s="51" t="s">
        <v>92</v>
      </c>
      <c r="D93" s="45">
        <v>180</v>
      </c>
      <c r="E93" s="3" t="s">
        <v>35</v>
      </c>
      <c r="F93" s="306"/>
      <c r="G93" s="309"/>
      <c r="H93" s="69">
        <f>SUM(F93,G93)*D93</f>
        <v>0</v>
      </c>
      <c r="I93" s="67"/>
    </row>
    <row r="94" spans="1:9" s="81" customFormat="1" ht="12.75">
      <c r="A94" s="82"/>
      <c r="B94" s="83"/>
      <c r="C94" s="36" t="s">
        <v>38</v>
      </c>
      <c r="D94" s="37"/>
      <c r="E94" s="38"/>
      <c r="F94" s="84">
        <f>SUMPRODUCT(D13:D93,F13:F93)</f>
        <v>0</v>
      </c>
      <c r="G94" s="85">
        <f>SUMPRODUCT(D13:D93,G13:G93)</f>
        <v>0</v>
      </c>
      <c r="H94" s="86">
        <f>SUM(H13:H93)</f>
        <v>0</v>
      </c>
      <c r="I94" s="257"/>
    </row>
    <row r="95" spans="1:9" s="16" customFormat="1" ht="12.75">
      <c r="A95" s="87"/>
      <c r="B95" s="88" t="s">
        <v>39</v>
      </c>
      <c r="C95" s="89" t="s">
        <v>3</v>
      </c>
      <c r="D95" s="90"/>
      <c r="E95" s="91"/>
      <c r="F95" s="92"/>
      <c r="G95" s="93"/>
      <c r="H95" s="94"/>
      <c r="I95" s="153"/>
    </row>
    <row r="96" spans="1:9" s="16" customFormat="1" ht="12.75">
      <c r="A96" s="49"/>
      <c r="B96" s="78">
        <v>1</v>
      </c>
      <c r="C96" s="55" t="s">
        <v>116</v>
      </c>
      <c r="D96" s="45"/>
      <c r="E96" s="3"/>
      <c r="F96" s="95"/>
      <c r="G96" s="96"/>
      <c r="H96" s="52"/>
      <c r="I96" s="153"/>
    </row>
    <row r="97" spans="1:9" s="16" customFormat="1" ht="12.75">
      <c r="A97" s="49"/>
      <c r="B97" s="78" t="s">
        <v>152</v>
      </c>
      <c r="C97" s="55" t="s">
        <v>153</v>
      </c>
      <c r="D97" s="45"/>
      <c r="E97" s="3"/>
      <c r="F97" s="95"/>
      <c r="G97" s="96"/>
      <c r="H97" s="52"/>
      <c r="I97" s="153"/>
    </row>
    <row r="98" spans="1:9" s="81" customFormat="1" ht="12.75">
      <c r="A98" s="53"/>
      <c r="B98" s="97" t="s">
        <v>98</v>
      </c>
      <c r="C98" s="55" t="s">
        <v>732</v>
      </c>
      <c r="D98" s="60">
        <v>7</v>
      </c>
      <c r="E98" s="74" t="s">
        <v>35</v>
      </c>
      <c r="F98" s="206"/>
      <c r="G98" s="207"/>
      <c r="H98" s="69">
        <f aca="true" t="shared" si="4" ref="H98:H104">SUM(F98,G98)*D98</f>
        <v>0</v>
      </c>
      <c r="I98" s="257"/>
    </row>
    <row r="99" spans="1:9" s="81" customFormat="1" ht="25.5">
      <c r="A99" s="53"/>
      <c r="B99" s="97" t="s">
        <v>107</v>
      </c>
      <c r="C99" s="55" t="s">
        <v>733</v>
      </c>
      <c r="D99" s="60">
        <v>9.5</v>
      </c>
      <c r="E99" s="74" t="s">
        <v>35</v>
      </c>
      <c r="F99" s="206" t="s">
        <v>48</v>
      </c>
      <c r="G99" s="207"/>
      <c r="H99" s="69">
        <f t="shared" si="4"/>
        <v>0</v>
      </c>
      <c r="I99" s="257"/>
    </row>
    <row r="100" spans="1:9" s="16" customFormat="1" ht="12.75">
      <c r="A100" s="53"/>
      <c r="B100" s="97" t="s">
        <v>108</v>
      </c>
      <c r="C100" s="55" t="s">
        <v>734</v>
      </c>
      <c r="D100" s="60">
        <v>2</v>
      </c>
      <c r="E100" s="74" t="s">
        <v>35</v>
      </c>
      <c r="F100" s="206"/>
      <c r="G100" s="207"/>
      <c r="H100" s="69">
        <f t="shared" si="4"/>
        <v>0</v>
      </c>
      <c r="I100" s="153"/>
    </row>
    <row r="101" spans="1:9" s="16" customFormat="1" ht="25.5">
      <c r="A101" s="53"/>
      <c r="B101" s="97" t="s">
        <v>591</v>
      </c>
      <c r="C101" s="55" t="s">
        <v>735</v>
      </c>
      <c r="D101" s="60">
        <v>4</v>
      </c>
      <c r="E101" s="74" t="s">
        <v>35</v>
      </c>
      <c r="F101" s="206" t="s">
        <v>48</v>
      </c>
      <c r="G101" s="207"/>
      <c r="H101" s="69">
        <f t="shared" si="4"/>
        <v>0</v>
      </c>
      <c r="I101" s="153"/>
    </row>
    <row r="102" spans="1:9" s="16" customFormat="1" ht="13.5" customHeight="1">
      <c r="A102" s="53"/>
      <c r="B102" s="97" t="s">
        <v>593</v>
      </c>
      <c r="C102" s="55" t="s">
        <v>736</v>
      </c>
      <c r="D102" s="60">
        <v>1</v>
      </c>
      <c r="E102" s="74" t="s">
        <v>63</v>
      </c>
      <c r="F102" s="206"/>
      <c r="G102" s="207"/>
      <c r="H102" s="69">
        <f t="shared" si="4"/>
        <v>0</v>
      </c>
      <c r="I102" s="153"/>
    </row>
    <row r="103" spans="1:9" s="16" customFormat="1" ht="12.75">
      <c r="A103" s="49"/>
      <c r="B103" s="97" t="s">
        <v>42</v>
      </c>
      <c r="C103" s="1" t="s">
        <v>662</v>
      </c>
      <c r="D103" s="2">
        <v>1</v>
      </c>
      <c r="E103" s="58" t="s">
        <v>36</v>
      </c>
      <c r="F103" s="4" t="s">
        <v>48</v>
      </c>
      <c r="G103" s="309"/>
      <c r="H103" s="69">
        <f t="shared" si="4"/>
        <v>0</v>
      </c>
      <c r="I103" s="153"/>
    </row>
    <row r="104" spans="1:9" s="16" customFormat="1" ht="12.75">
      <c r="A104" s="49"/>
      <c r="B104" s="97" t="s">
        <v>43</v>
      </c>
      <c r="C104" s="51" t="s">
        <v>723</v>
      </c>
      <c r="D104" s="2">
        <v>1</v>
      </c>
      <c r="E104" s="278" t="s">
        <v>63</v>
      </c>
      <c r="F104" s="306"/>
      <c r="G104" s="4" t="s">
        <v>48</v>
      </c>
      <c r="H104" s="69">
        <f t="shared" si="4"/>
        <v>0</v>
      </c>
      <c r="I104" s="153"/>
    </row>
    <row r="105" spans="1:9" s="81" customFormat="1" ht="12.75" customHeight="1">
      <c r="A105" s="82"/>
      <c r="B105" s="83"/>
      <c r="C105" s="98" t="s">
        <v>4</v>
      </c>
      <c r="D105" s="37"/>
      <c r="E105" s="38"/>
      <c r="F105" s="84">
        <f>SUMPRODUCT(D97:D104,F97:F104)</f>
        <v>0</v>
      </c>
      <c r="G105" s="85">
        <f>SUMPRODUCT(D97:D104,G97:G104)</f>
        <v>0</v>
      </c>
      <c r="H105" s="99">
        <f>SUM(H98:H104)</f>
        <v>0</v>
      </c>
      <c r="I105" s="153"/>
    </row>
    <row r="106" spans="1:9" s="16" customFormat="1" ht="12.75" customHeight="1">
      <c r="A106" s="87"/>
      <c r="B106" s="100" t="s">
        <v>47</v>
      </c>
      <c r="C106" s="89" t="s">
        <v>5</v>
      </c>
      <c r="D106" s="90"/>
      <c r="E106" s="91"/>
      <c r="F106" s="92"/>
      <c r="G106" s="93"/>
      <c r="H106" s="101"/>
      <c r="I106" s="153"/>
    </row>
    <row r="107" spans="1:9" s="16" customFormat="1" ht="12.75">
      <c r="A107" s="49"/>
      <c r="B107" s="50">
        <v>1</v>
      </c>
      <c r="C107" s="55" t="s">
        <v>93</v>
      </c>
      <c r="D107" s="45"/>
      <c r="E107" s="3"/>
      <c r="F107" s="95"/>
      <c r="G107" s="96"/>
      <c r="H107" s="52"/>
      <c r="I107" s="153"/>
    </row>
    <row r="108" spans="1:9" s="16" customFormat="1" ht="38.25">
      <c r="A108" s="53"/>
      <c r="B108" s="54" t="s">
        <v>26</v>
      </c>
      <c r="C108" s="55" t="s">
        <v>287</v>
      </c>
      <c r="D108" s="60">
        <v>1</v>
      </c>
      <c r="E108" s="74" t="s">
        <v>36</v>
      </c>
      <c r="F108" s="206"/>
      <c r="G108" s="207"/>
      <c r="H108" s="69">
        <f>SUM(F108,G108)*D108</f>
        <v>0</v>
      </c>
      <c r="I108" s="153"/>
    </row>
    <row r="109" spans="1:9" s="16" customFormat="1" ht="25.5">
      <c r="A109" s="53"/>
      <c r="B109" s="54" t="s">
        <v>42</v>
      </c>
      <c r="C109" s="55" t="s">
        <v>288</v>
      </c>
      <c r="D109" s="102">
        <v>1</v>
      </c>
      <c r="E109" s="103" t="s">
        <v>36</v>
      </c>
      <c r="F109" s="127"/>
      <c r="G109" s="128"/>
      <c r="H109" s="69">
        <f>SUM(F109,G109)*D109</f>
        <v>0</v>
      </c>
      <c r="I109" s="153"/>
    </row>
    <row r="110" spans="1:9" s="16" customFormat="1" ht="12.75" customHeight="1">
      <c r="A110" s="49"/>
      <c r="B110" s="50">
        <v>2</v>
      </c>
      <c r="C110" s="55" t="s">
        <v>51</v>
      </c>
      <c r="D110" s="45"/>
      <c r="E110" s="3"/>
      <c r="F110" s="95"/>
      <c r="G110" s="96"/>
      <c r="H110" s="52"/>
      <c r="I110" s="153"/>
    </row>
    <row r="111" spans="1:9" s="16" customFormat="1" ht="12.75" customHeight="1">
      <c r="A111" s="49"/>
      <c r="B111" s="50" t="s">
        <v>41</v>
      </c>
      <c r="C111" s="1" t="s">
        <v>101</v>
      </c>
      <c r="D111" s="45"/>
      <c r="E111" s="3"/>
      <c r="F111" s="307"/>
      <c r="G111" s="308"/>
      <c r="H111" s="52"/>
      <c r="I111" s="153"/>
    </row>
    <row r="112" spans="1:9" s="105" customFormat="1" ht="12.75" customHeight="1">
      <c r="A112" s="49"/>
      <c r="B112" s="50" t="s">
        <v>65</v>
      </c>
      <c r="C112" s="1" t="s">
        <v>304</v>
      </c>
      <c r="D112" s="56">
        <v>4</v>
      </c>
      <c r="E112" s="57" t="s">
        <v>36</v>
      </c>
      <c r="F112" s="206"/>
      <c r="G112" s="207"/>
      <c r="H112" s="69">
        <f>SUM(F112,G112)*D112</f>
        <v>0</v>
      </c>
      <c r="I112" s="153"/>
    </row>
    <row r="113" spans="1:9" s="104" customFormat="1" ht="12.75" customHeight="1">
      <c r="A113" s="53"/>
      <c r="B113" s="50" t="s">
        <v>66</v>
      </c>
      <c r="C113" s="106" t="s">
        <v>171</v>
      </c>
      <c r="D113" s="60">
        <v>1</v>
      </c>
      <c r="E113" s="57" t="s">
        <v>36</v>
      </c>
      <c r="F113" s="206"/>
      <c r="G113" s="207"/>
      <c r="H113" s="69">
        <f aca="true" t="shared" si="5" ref="H113:H119">SUM(F113,G113)*D113</f>
        <v>0</v>
      </c>
      <c r="I113" s="153"/>
    </row>
    <row r="114" spans="1:9" s="16" customFormat="1" ht="12.75" customHeight="1">
      <c r="A114" s="53"/>
      <c r="B114" s="50" t="s">
        <v>67</v>
      </c>
      <c r="C114" s="106" t="s">
        <v>172</v>
      </c>
      <c r="D114" s="60">
        <v>1</v>
      </c>
      <c r="E114" s="57" t="s">
        <v>36</v>
      </c>
      <c r="F114" s="206"/>
      <c r="G114" s="207"/>
      <c r="H114" s="69">
        <f t="shared" si="5"/>
        <v>0</v>
      </c>
      <c r="I114" s="153"/>
    </row>
    <row r="115" spans="1:9" s="16" customFormat="1" ht="12.75" customHeight="1">
      <c r="A115" s="49"/>
      <c r="B115" s="50" t="s">
        <v>68</v>
      </c>
      <c r="C115" s="1" t="s">
        <v>173</v>
      </c>
      <c r="D115" s="2">
        <v>1</v>
      </c>
      <c r="E115" s="3" t="s">
        <v>36</v>
      </c>
      <c r="F115" s="306"/>
      <c r="G115" s="309"/>
      <c r="H115" s="69">
        <f t="shared" si="5"/>
        <v>0</v>
      </c>
      <c r="I115" s="153"/>
    </row>
    <row r="116" spans="1:9" s="16" customFormat="1" ht="12.75" customHeight="1">
      <c r="A116" s="49"/>
      <c r="B116" s="50" t="s">
        <v>69</v>
      </c>
      <c r="C116" s="1" t="s">
        <v>294</v>
      </c>
      <c r="D116" s="2">
        <v>2</v>
      </c>
      <c r="E116" s="3" t="s">
        <v>36</v>
      </c>
      <c r="F116" s="306"/>
      <c r="G116" s="309"/>
      <c r="H116" s="69">
        <f t="shared" si="5"/>
        <v>0</v>
      </c>
      <c r="I116" s="153"/>
    </row>
    <row r="117" spans="1:9" s="16" customFormat="1" ht="12.75" customHeight="1">
      <c r="A117" s="49"/>
      <c r="B117" s="50" t="s">
        <v>149</v>
      </c>
      <c r="C117" s="1" t="s">
        <v>174</v>
      </c>
      <c r="D117" s="2">
        <v>1</v>
      </c>
      <c r="E117" s="3" t="s">
        <v>36</v>
      </c>
      <c r="F117" s="306"/>
      <c r="G117" s="309"/>
      <c r="H117" s="69">
        <f t="shared" si="5"/>
        <v>0</v>
      </c>
      <c r="I117" s="153"/>
    </row>
    <row r="118" spans="1:9" s="16" customFormat="1" ht="12.75" customHeight="1">
      <c r="A118" s="53"/>
      <c r="B118" s="50" t="s">
        <v>150</v>
      </c>
      <c r="C118" s="106" t="s">
        <v>18</v>
      </c>
      <c r="D118" s="60">
        <v>2</v>
      </c>
      <c r="E118" s="57" t="s">
        <v>36</v>
      </c>
      <c r="F118" s="206"/>
      <c r="G118" s="207"/>
      <c r="H118" s="69">
        <f t="shared" si="5"/>
        <v>0</v>
      </c>
      <c r="I118" s="153"/>
    </row>
    <row r="119" spans="1:9" s="16" customFormat="1" ht="12.75">
      <c r="A119" s="53"/>
      <c r="B119" s="50" t="s">
        <v>240</v>
      </c>
      <c r="C119" s="106" t="s">
        <v>19</v>
      </c>
      <c r="D119" s="60">
        <v>2</v>
      </c>
      <c r="E119" s="57" t="s">
        <v>36</v>
      </c>
      <c r="F119" s="206"/>
      <c r="G119" s="207"/>
      <c r="H119" s="69">
        <f t="shared" si="5"/>
        <v>0</v>
      </c>
      <c r="I119" s="153"/>
    </row>
    <row r="120" spans="1:9" s="16" customFormat="1" ht="12.75" customHeight="1">
      <c r="A120" s="49"/>
      <c r="B120" s="50" t="s">
        <v>45</v>
      </c>
      <c r="C120" s="1" t="s">
        <v>102</v>
      </c>
      <c r="D120" s="2"/>
      <c r="E120" s="3"/>
      <c r="F120" s="306"/>
      <c r="G120" s="309"/>
      <c r="H120" s="69"/>
      <c r="I120" s="153"/>
    </row>
    <row r="121" spans="1:9" s="16" customFormat="1" ht="12.75" customHeight="1">
      <c r="A121" s="49"/>
      <c r="B121" s="50" t="s">
        <v>70</v>
      </c>
      <c r="C121" s="1" t="s">
        <v>179</v>
      </c>
      <c r="D121" s="2">
        <v>1</v>
      </c>
      <c r="E121" s="58" t="s">
        <v>36</v>
      </c>
      <c r="F121" s="206"/>
      <c r="G121" s="207"/>
      <c r="H121" s="69">
        <f aca="true" t="shared" si="6" ref="H121:H132">SUM(F121,G121)*D121</f>
        <v>0</v>
      </c>
      <c r="I121" s="153"/>
    </row>
    <row r="122" spans="1:9" s="104" customFormat="1" ht="12.75" customHeight="1">
      <c r="A122" s="53"/>
      <c r="B122" s="50" t="s">
        <v>71</v>
      </c>
      <c r="C122" s="106" t="s">
        <v>234</v>
      </c>
      <c r="D122" s="2">
        <v>1</v>
      </c>
      <c r="E122" s="74" t="s">
        <v>36</v>
      </c>
      <c r="F122" s="206"/>
      <c r="G122" s="207"/>
      <c r="H122" s="69">
        <f t="shared" si="6"/>
        <v>0</v>
      </c>
      <c r="I122" s="153"/>
    </row>
    <row r="123" spans="1:9" s="104" customFormat="1" ht="12.75" customHeight="1">
      <c r="A123" s="53"/>
      <c r="B123" s="50" t="s">
        <v>72</v>
      </c>
      <c r="C123" s="106" t="s">
        <v>231</v>
      </c>
      <c r="D123" s="60">
        <v>1</v>
      </c>
      <c r="E123" s="74" t="s">
        <v>36</v>
      </c>
      <c r="F123" s="206"/>
      <c r="G123" s="207"/>
      <c r="H123" s="69">
        <f>SUM(F123,G123)*D123</f>
        <v>0</v>
      </c>
      <c r="I123" s="153"/>
    </row>
    <row r="124" spans="1:9" s="16" customFormat="1" ht="12.75" customHeight="1">
      <c r="A124" s="49"/>
      <c r="B124" s="50" t="s">
        <v>73</v>
      </c>
      <c r="C124" s="1" t="s">
        <v>178</v>
      </c>
      <c r="D124" s="60">
        <v>1</v>
      </c>
      <c r="E124" s="58" t="s">
        <v>36</v>
      </c>
      <c r="F124" s="136" t="s">
        <v>48</v>
      </c>
      <c r="G124" s="207"/>
      <c r="H124" s="69">
        <f t="shared" si="6"/>
        <v>0</v>
      </c>
      <c r="I124" s="153"/>
    </row>
    <row r="125" spans="1:9" s="104" customFormat="1" ht="12.75" customHeight="1">
      <c r="A125" s="53"/>
      <c r="B125" s="50" t="s">
        <v>74</v>
      </c>
      <c r="C125" s="106" t="s">
        <v>305</v>
      </c>
      <c r="D125" s="60">
        <v>1</v>
      </c>
      <c r="E125" s="58" t="s">
        <v>36</v>
      </c>
      <c r="F125" s="206"/>
      <c r="G125" s="207"/>
      <c r="H125" s="69">
        <f t="shared" si="6"/>
        <v>0</v>
      </c>
      <c r="I125" s="153"/>
    </row>
    <row r="126" spans="1:9" s="16" customFormat="1" ht="12.75">
      <c r="A126" s="53"/>
      <c r="B126" s="50" t="s">
        <v>75</v>
      </c>
      <c r="C126" s="106" t="s">
        <v>180</v>
      </c>
      <c r="D126" s="60">
        <v>1</v>
      </c>
      <c r="E126" s="74" t="s">
        <v>36</v>
      </c>
      <c r="F126" s="206"/>
      <c r="G126" s="207"/>
      <c r="H126" s="69">
        <f t="shared" si="6"/>
        <v>0</v>
      </c>
      <c r="I126" s="153"/>
    </row>
    <row r="127" spans="1:9" s="16" customFormat="1" ht="12.75">
      <c r="A127" s="53"/>
      <c r="B127" s="50" t="s">
        <v>76</v>
      </c>
      <c r="C127" s="106" t="s">
        <v>232</v>
      </c>
      <c r="D127" s="2">
        <v>1</v>
      </c>
      <c r="E127" s="74" t="s">
        <v>36</v>
      </c>
      <c r="F127" s="206"/>
      <c r="G127" s="207"/>
      <c r="H127" s="69">
        <f t="shared" si="6"/>
        <v>0</v>
      </c>
      <c r="I127" s="153"/>
    </row>
    <row r="128" spans="1:9" s="105" customFormat="1" ht="12.75">
      <c r="A128" s="53"/>
      <c r="B128" s="50" t="s">
        <v>77</v>
      </c>
      <c r="C128" s="106" t="s">
        <v>233</v>
      </c>
      <c r="D128" s="60">
        <v>1</v>
      </c>
      <c r="E128" s="74" t="s">
        <v>36</v>
      </c>
      <c r="F128" s="136" t="s">
        <v>761</v>
      </c>
      <c r="G128" s="207"/>
      <c r="H128" s="69">
        <f t="shared" si="6"/>
        <v>0</v>
      </c>
      <c r="I128" s="153"/>
    </row>
    <row r="129" spans="1:9" s="105" customFormat="1" ht="12.75">
      <c r="A129" s="53"/>
      <c r="B129" s="50" t="s">
        <v>78</v>
      </c>
      <c r="C129" s="1" t="s">
        <v>177</v>
      </c>
      <c r="D129" s="2">
        <v>1</v>
      </c>
      <c r="E129" s="58" t="s">
        <v>36</v>
      </c>
      <c r="F129" s="306"/>
      <c r="G129" s="207"/>
      <c r="H129" s="69">
        <f>SUM(F129,G129)*D129</f>
        <v>0</v>
      </c>
      <c r="I129" s="153"/>
    </row>
    <row r="130" spans="1:9" s="81" customFormat="1" ht="12.75" customHeight="1">
      <c r="A130" s="49"/>
      <c r="B130" s="50" t="s">
        <v>79</v>
      </c>
      <c r="C130" s="1" t="s">
        <v>176</v>
      </c>
      <c r="D130" s="60">
        <v>1</v>
      </c>
      <c r="E130" s="58" t="s">
        <v>36</v>
      </c>
      <c r="F130" s="306"/>
      <c r="G130" s="207"/>
      <c r="H130" s="69">
        <f t="shared" si="6"/>
        <v>0</v>
      </c>
      <c r="I130" s="153"/>
    </row>
    <row r="131" spans="1:9" s="16" customFormat="1" ht="12.75" customHeight="1">
      <c r="A131" s="49"/>
      <c r="B131" s="50" t="s">
        <v>22</v>
      </c>
      <c r="C131" s="1" t="s">
        <v>175</v>
      </c>
      <c r="D131" s="2">
        <v>1</v>
      </c>
      <c r="E131" s="58" t="s">
        <v>36</v>
      </c>
      <c r="F131" s="306"/>
      <c r="G131" s="207"/>
      <c r="H131" s="69">
        <f>SUM(F131,G131)*D131</f>
        <v>0</v>
      </c>
      <c r="I131" s="153"/>
    </row>
    <row r="132" spans="1:9" s="104" customFormat="1" ht="12.75">
      <c r="A132" s="53"/>
      <c r="B132" s="50" t="s">
        <v>23</v>
      </c>
      <c r="C132" s="106" t="s">
        <v>181</v>
      </c>
      <c r="D132" s="60">
        <v>1</v>
      </c>
      <c r="E132" s="74" t="s">
        <v>36</v>
      </c>
      <c r="F132" s="206"/>
      <c r="G132" s="207"/>
      <c r="H132" s="69">
        <f t="shared" si="6"/>
        <v>0</v>
      </c>
      <c r="I132" s="153"/>
    </row>
    <row r="133" spans="1:9" s="16" customFormat="1" ht="12.75">
      <c r="A133" s="49"/>
      <c r="B133" s="50" t="s">
        <v>50</v>
      </c>
      <c r="C133" s="1" t="s">
        <v>24</v>
      </c>
      <c r="D133" s="2"/>
      <c r="E133" s="58"/>
      <c r="F133" s="306"/>
      <c r="G133" s="309"/>
      <c r="H133" s="69"/>
      <c r="I133" s="153"/>
    </row>
    <row r="134" spans="1:9" s="16" customFormat="1" ht="25.5">
      <c r="A134" s="49"/>
      <c r="B134" s="50" t="s">
        <v>146</v>
      </c>
      <c r="C134" s="106" t="s">
        <v>166</v>
      </c>
      <c r="D134" s="60">
        <v>6</v>
      </c>
      <c r="E134" s="74" t="s">
        <v>36</v>
      </c>
      <c r="F134" s="206"/>
      <c r="G134" s="207"/>
      <c r="H134" s="69">
        <f>SUM(F134,G134)*D134</f>
        <v>0</v>
      </c>
      <c r="I134" s="153"/>
    </row>
    <row r="135" spans="1:9" s="16" customFormat="1" ht="25.5">
      <c r="A135" s="49"/>
      <c r="B135" s="50" t="s">
        <v>182</v>
      </c>
      <c r="C135" s="106" t="s">
        <v>167</v>
      </c>
      <c r="D135" s="60">
        <v>8</v>
      </c>
      <c r="E135" s="74" t="s">
        <v>36</v>
      </c>
      <c r="F135" s="206"/>
      <c r="G135" s="207"/>
      <c r="H135" s="69">
        <f>SUM(F135,G135)*D135</f>
        <v>0</v>
      </c>
      <c r="I135" s="153"/>
    </row>
    <row r="136" spans="1:9" s="108" customFormat="1" ht="12.75">
      <c r="A136" s="49"/>
      <c r="B136" s="50" t="s">
        <v>113</v>
      </c>
      <c r="C136" s="107" t="s">
        <v>187</v>
      </c>
      <c r="D136" s="289">
        <v>3</v>
      </c>
      <c r="E136" s="290" t="s">
        <v>36</v>
      </c>
      <c r="F136" s="306"/>
      <c r="G136" s="309"/>
      <c r="H136" s="69">
        <f>SUM(F136,G136)*D136</f>
        <v>0</v>
      </c>
      <c r="I136" s="153"/>
    </row>
    <row r="137" spans="1:9" s="16" customFormat="1" ht="12.75">
      <c r="A137" s="82"/>
      <c r="B137" s="83"/>
      <c r="C137" s="98" t="s">
        <v>94</v>
      </c>
      <c r="D137" s="37"/>
      <c r="E137" s="38"/>
      <c r="F137" s="84">
        <f>SUMPRODUCT(D108:D136,F108:F136)</f>
        <v>0</v>
      </c>
      <c r="G137" s="85">
        <f>SUMPRODUCT(D108:D136,G108:G136)</f>
        <v>0</v>
      </c>
      <c r="H137" s="99">
        <f>SUM(H108:H136)</f>
        <v>0</v>
      </c>
      <c r="I137" s="153"/>
    </row>
    <row r="138" spans="1:9" s="16" customFormat="1" ht="12.75" customHeight="1">
      <c r="A138" s="87"/>
      <c r="B138" s="88" t="s">
        <v>95</v>
      </c>
      <c r="C138" s="89" t="s">
        <v>96</v>
      </c>
      <c r="D138" s="90"/>
      <c r="E138" s="91"/>
      <c r="F138" s="92"/>
      <c r="G138" s="93"/>
      <c r="H138" s="109"/>
      <c r="I138" s="153"/>
    </row>
    <row r="139" spans="1:9" s="16" customFormat="1" ht="12.75">
      <c r="A139" s="49"/>
      <c r="B139" s="78">
        <v>1</v>
      </c>
      <c r="C139" s="55" t="s">
        <v>97</v>
      </c>
      <c r="D139" s="45"/>
      <c r="E139" s="3"/>
      <c r="F139" s="95"/>
      <c r="G139" s="96"/>
      <c r="H139" s="52"/>
      <c r="I139" s="153"/>
    </row>
    <row r="140" spans="1:9" s="105" customFormat="1" ht="12.75">
      <c r="A140" s="49"/>
      <c r="B140" s="78" t="s">
        <v>26</v>
      </c>
      <c r="C140" s="106" t="s">
        <v>20</v>
      </c>
      <c r="D140" s="60"/>
      <c r="E140" s="74"/>
      <c r="F140" s="136"/>
      <c r="G140" s="72"/>
      <c r="H140" s="5"/>
      <c r="I140" s="258"/>
    </row>
    <row r="141" spans="1:9" s="105" customFormat="1" ht="38.25">
      <c r="A141" s="49"/>
      <c r="B141" s="78" t="s">
        <v>98</v>
      </c>
      <c r="C141" s="110" t="s">
        <v>21</v>
      </c>
      <c r="D141" s="112">
        <v>4</v>
      </c>
      <c r="E141" s="74" t="s">
        <v>36</v>
      </c>
      <c r="F141" s="206"/>
      <c r="G141" s="207"/>
      <c r="H141" s="69">
        <f>SUM(F141,G141)*D141</f>
        <v>0</v>
      </c>
      <c r="I141" s="258"/>
    </row>
    <row r="142" spans="1:9" s="105" customFormat="1" ht="12.75">
      <c r="A142" s="49"/>
      <c r="B142" s="54" t="s">
        <v>42</v>
      </c>
      <c r="C142" s="106" t="s">
        <v>220</v>
      </c>
      <c r="D142" s="112"/>
      <c r="E142" s="74"/>
      <c r="F142" s="206"/>
      <c r="G142" s="207"/>
      <c r="H142" s="69"/>
      <c r="I142" s="258"/>
    </row>
    <row r="143" spans="1:9" s="104" customFormat="1" ht="25.5">
      <c r="A143" s="53"/>
      <c r="B143" s="54" t="s">
        <v>168</v>
      </c>
      <c r="C143" s="111" t="s">
        <v>210</v>
      </c>
      <c r="D143" s="112">
        <v>1</v>
      </c>
      <c r="E143" s="74" t="s">
        <v>63</v>
      </c>
      <c r="F143" s="206"/>
      <c r="G143" s="207"/>
      <c r="H143" s="69">
        <f>SUM(F143,G143)*D143</f>
        <v>0</v>
      </c>
      <c r="I143" s="257"/>
    </row>
    <row r="144" spans="1:9" s="113" customFormat="1" ht="12.75">
      <c r="A144" s="53"/>
      <c r="B144" s="54" t="s">
        <v>211</v>
      </c>
      <c r="C144" s="55" t="s">
        <v>212</v>
      </c>
      <c r="D144" s="112">
        <v>6</v>
      </c>
      <c r="E144" s="74" t="s">
        <v>35</v>
      </c>
      <c r="F144" s="206"/>
      <c r="G144" s="207"/>
      <c r="H144" s="69">
        <f>SUM(F144,G144)*D144</f>
        <v>0</v>
      </c>
      <c r="I144" s="259"/>
    </row>
    <row r="145" spans="1:9" s="113" customFormat="1" ht="12.75">
      <c r="A145" s="53"/>
      <c r="B145" s="54" t="s">
        <v>213</v>
      </c>
      <c r="C145" s="106" t="s">
        <v>214</v>
      </c>
      <c r="D145" s="112">
        <v>6</v>
      </c>
      <c r="E145" s="74" t="s">
        <v>35</v>
      </c>
      <c r="F145" s="206"/>
      <c r="G145" s="207"/>
      <c r="H145" s="69">
        <f>SUM(F145,G145)*D145</f>
        <v>0</v>
      </c>
      <c r="I145" s="259"/>
    </row>
    <row r="146" spans="1:9" s="113" customFormat="1" ht="12.75">
      <c r="A146" s="53"/>
      <c r="B146" s="54" t="s">
        <v>43</v>
      </c>
      <c r="C146" s="55" t="s">
        <v>296</v>
      </c>
      <c r="D146" s="2"/>
      <c r="E146" s="58"/>
      <c r="F146" s="128"/>
      <c r="G146" s="128"/>
      <c r="H146" s="220"/>
      <c r="I146" s="259"/>
    </row>
    <row r="147" spans="1:9" s="113" customFormat="1" ht="12.75">
      <c r="A147" s="53"/>
      <c r="B147" s="54" t="s">
        <v>297</v>
      </c>
      <c r="C147" s="55" t="s">
        <v>667</v>
      </c>
      <c r="D147" s="2">
        <v>3</v>
      </c>
      <c r="E147" s="58" t="s">
        <v>35</v>
      </c>
      <c r="F147" s="128"/>
      <c r="G147" s="128"/>
      <c r="H147" s="217">
        <f>SUM(F147,G147)*D147</f>
        <v>0</v>
      </c>
      <c r="I147" s="259"/>
    </row>
    <row r="148" spans="1:9" s="113" customFormat="1" ht="12.75">
      <c r="A148" s="53"/>
      <c r="B148" s="54" t="s">
        <v>298</v>
      </c>
      <c r="C148" s="55" t="s">
        <v>730</v>
      </c>
      <c r="D148" s="2">
        <v>8</v>
      </c>
      <c r="E148" s="58" t="s">
        <v>35</v>
      </c>
      <c r="F148" s="127" t="s">
        <v>48</v>
      </c>
      <c r="G148" s="128"/>
      <c r="H148" s="217">
        <f>SUM(F148,G148)*D148</f>
        <v>0</v>
      </c>
      <c r="I148" s="259"/>
    </row>
    <row r="149" spans="1:9" s="113" customFormat="1" ht="12.75">
      <c r="A149" s="53"/>
      <c r="B149" s="54" t="s">
        <v>299</v>
      </c>
      <c r="C149" s="55" t="s">
        <v>666</v>
      </c>
      <c r="D149" s="2">
        <v>2</v>
      </c>
      <c r="E149" s="58" t="s">
        <v>36</v>
      </c>
      <c r="F149" s="127" t="s">
        <v>48</v>
      </c>
      <c r="G149" s="128"/>
      <c r="H149" s="217">
        <f>SUM(F149,G149)*D149</f>
        <v>0</v>
      </c>
      <c r="I149" s="259"/>
    </row>
    <row r="150" spans="1:9" s="113" customFormat="1" ht="15" customHeight="1">
      <c r="A150" s="53"/>
      <c r="B150" s="54" t="s">
        <v>342</v>
      </c>
      <c r="C150" s="55" t="s">
        <v>731</v>
      </c>
      <c r="D150" s="2">
        <v>1</v>
      </c>
      <c r="E150" s="58" t="s">
        <v>36</v>
      </c>
      <c r="F150" s="127"/>
      <c r="G150" s="127"/>
      <c r="H150" s="205">
        <f>SUM(F150,G150)*D150</f>
        <v>0</v>
      </c>
      <c r="I150" s="259"/>
    </row>
    <row r="151" spans="1:9" s="113" customFormat="1" ht="12.75">
      <c r="A151" s="53"/>
      <c r="B151" s="50">
        <v>2</v>
      </c>
      <c r="C151" s="1" t="s">
        <v>235</v>
      </c>
      <c r="D151" s="2"/>
      <c r="E151" s="58"/>
      <c r="F151" s="306"/>
      <c r="G151" s="308"/>
      <c r="H151" s="5"/>
      <c r="I151" s="259"/>
    </row>
    <row r="152" spans="1:9" s="113" customFormat="1" ht="12.75">
      <c r="A152" s="53"/>
      <c r="B152" s="54" t="s">
        <v>41</v>
      </c>
      <c r="C152" s="75" t="s">
        <v>661</v>
      </c>
      <c r="D152" s="2">
        <v>1</v>
      </c>
      <c r="E152" s="58" t="s">
        <v>36</v>
      </c>
      <c r="F152" s="306"/>
      <c r="G152" s="309"/>
      <c r="H152" s="69">
        <f>SUM(F152,G152)*D152</f>
        <v>0</v>
      </c>
      <c r="I152" s="259"/>
    </row>
    <row r="153" spans="1:9" s="113" customFormat="1" ht="12.75">
      <c r="A153" s="53"/>
      <c r="B153" s="54" t="s">
        <v>45</v>
      </c>
      <c r="C153" s="75" t="s">
        <v>236</v>
      </c>
      <c r="D153" s="2">
        <v>2</v>
      </c>
      <c r="E153" s="58" t="s">
        <v>36</v>
      </c>
      <c r="F153" s="306"/>
      <c r="G153" s="309"/>
      <c r="H153" s="69">
        <f>SUM(F153,G153)*D153</f>
        <v>0</v>
      </c>
      <c r="I153" s="259"/>
    </row>
    <row r="154" spans="1:9" s="113" customFormat="1" ht="12.75">
      <c r="A154" s="53"/>
      <c r="B154" s="54" t="s">
        <v>50</v>
      </c>
      <c r="C154" s="75" t="s">
        <v>238</v>
      </c>
      <c r="D154" s="2">
        <v>2</v>
      </c>
      <c r="E154" s="58" t="s">
        <v>36</v>
      </c>
      <c r="F154" s="306"/>
      <c r="G154" s="309"/>
      <c r="H154" s="69">
        <f>SUM(F154,G154)*D154</f>
        <v>0</v>
      </c>
      <c r="I154" s="259"/>
    </row>
    <row r="155" spans="1:9" s="16" customFormat="1" ht="12.75" customHeight="1">
      <c r="A155" s="114"/>
      <c r="B155" s="97">
        <v>3</v>
      </c>
      <c r="C155" s="1" t="s">
        <v>25</v>
      </c>
      <c r="D155" s="2"/>
      <c r="E155" s="58"/>
      <c r="F155" s="306"/>
      <c r="G155" s="309"/>
      <c r="H155" s="69"/>
      <c r="I155" s="259"/>
    </row>
    <row r="156" spans="1:9" s="105" customFormat="1" ht="12.75" customHeight="1">
      <c r="A156" s="222"/>
      <c r="B156" s="97" t="s">
        <v>54</v>
      </c>
      <c r="C156" s="223" t="s">
        <v>264</v>
      </c>
      <c r="D156" s="2">
        <v>7</v>
      </c>
      <c r="E156" s="58" t="s">
        <v>35</v>
      </c>
      <c r="F156" s="306"/>
      <c r="G156" s="309"/>
      <c r="H156" s="69">
        <f>SUM(F156,G156)*D156</f>
        <v>0</v>
      </c>
      <c r="I156" s="259"/>
    </row>
    <row r="157" spans="1:9" s="16" customFormat="1" ht="12.75">
      <c r="A157" s="114"/>
      <c r="B157" s="97" t="s">
        <v>198</v>
      </c>
      <c r="C157" s="106" t="s">
        <v>632</v>
      </c>
      <c r="D157" s="60">
        <v>9</v>
      </c>
      <c r="E157" s="74" t="s">
        <v>35</v>
      </c>
      <c r="F157" s="206"/>
      <c r="G157" s="207"/>
      <c r="H157" s="69">
        <f>SUM(F157,G157)*D157</f>
        <v>0</v>
      </c>
      <c r="I157" s="259"/>
    </row>
    <row r="158" spans="1:9" s="16" customFormat="1" ht="24.75" customHeight="1">
      <c r="A158" s="114"/>
      <c r="B158" s="97" t="s">
        <v>199</v>
      </c>
      <c r="C158" s="106" t="s">
        <v>151</v>
      </c>
      <c r="D158" s="45">
        <v>1</v>
      </c>
      <c r="E158" s="57" t="s">
        <v>80</v>
      </c>
      <c r="F158" s="136" t="s">
        <v>48</v>
      </c>
      <c r="G158" s="207"/>
      <c r="H158" s="69">
        <f>SUM(F158,G158)*D158</f>
        <v>0</v>
      </c>
      <c r="I158" s="259"/>
    </row>
    <row r="159" spans="1:9" s="16" customFormat="1" ht="12.75">
      <c r="A159" s="82"/>
      <c r="B159" s="115"/>
      <c r="C159" s="98" t="s">
        <v>99</v>
      </c>
      <c r="D159" s="37"/>
      <c r="E159" s="38"/>
      <c r="F159" s="84">
        <f>SUMPRODUCT(D141:D158,F141:F158)</f>
        <v>0</v>
      </c>
      <c r="G159" s="85">
        <f>SUMPRODUCT(D141:D158,G141:G158)</f>
        <v>0</v>
      </c>
      <c r="H159" s="99">
        <f>SUM(H141:H158)</f>
        <v>0</v>
      </c>
      <c r="I159" s="260"/>
    </row>
    <row r="160" spans="1:9" s="16" customFormat="1" ht="12.75">
      <c r="A160" s="87"/>
      <c r="B160" s="100" t="s">
        <v>100</v>
      </c>
      <c r="C160" s="116" t="s">
        <v>105</v>
      </c>
      <c r="D160" s="90"/>
      <c r="E160" s="91"/>
      <c r="F160" s="92"/>
      <c r="G160" s="93"/>
      <c r="H160" s="101"/>
      <c r="I160" s="260"/>
    </row>
    <row r="161" spans="1:9" s="16" customFormat="1" ht="12.75">
      <c r="A161" s="49"/>
      <c r="B161" s="50">
        <v>1</v>
      </c>
      <c r="C161" s="1" t="s">
        <v>216</v>
      </c>
      <c r="D161" s="45"/>
      <c r="E161" s="3"/>
      <c r="F161" s="95"/>
      <c r="G161" s="96"/>
      <c r="H161" s="52"/>
      <c r="I161" s="260"/>
    </row>
    <row r="162" spans="1:9" s="16" customFormat="1" ht="12.75">
      <c r="A162" s="49"/>
      <c r="B162" s="50" t="s">
        <v>26</v>
      </c>
      <c r="C162" s="202" t="s">
        <v>265</v>
      </c>
      <c r="D162" s="2">
        <v>1</v>
      </c>
      <c r="E162" s="65" t="s">
        <v>36</v>
      </c>
      <c r="F162" s="306"/>
      <c r="G162" s="309"/>
      <c r="H162" s="217">
        <f>SUM(F162,G162)*D162</f>
        <v>0</v>
      </c>
      <c r="I162" s="260"/>
    </row>
    <row r="163" spans="1:9" s="16" customFormat="1" ht="12.75">
      <c r="A163" s="49"/>
      <c r="B163" s="50" t="s">
        <v>42</v>
      </c>
      <c r="C163" s="75" t="s">
        <v>633</v>
      </c>
      <c r="D163" s="117">
        <v>1</v>
      </c>
      <c r="E163" s="65" t="s">
        <v>36</v>
      </c>
      <c r="F163" s="306"/>
      <c r="G163" s="309"/>
      <c r="H163" s="217">
        <f aca="true" t="shared" si="7" ref="H163:H168">SUM(F163,G163)*D163</f>
        <v>0</v>
      </c>
      <c r="I163" s="260"/>
    </row>
    <row r="164" spans="1:9" s="16" customFormat="1" ht="12.75">
      <c r="A164" s="49"/>
      <c r="B164" s="50" t="s">
        <v>43</v>
      </c>
      <c r="C164" s="202" t="s">
        <v>295</v>
      </c>
      <c r="D164" s="117">
        <v>1</v>
      </c>
      <c r="E164" s="65" t="s">
        <v>36</v>
      </c>
      <c r="F164" s="306"/>
      <c r="G164" s="309"/>
      <c r="H164" s="217">
        <f>SUM(F164,G164)*D164</f>
        <v>0</v>
      </c>
      <c r="I164" s="260"/>
    </row>
    <row r="165" spans="1:9" s="16" customFormat="1" ht="12.75">
      <c r="A165" s="49"/>
      <c r="B165" s="50" t="s">
        <v>44</v>
      </c>
      <c r="C165" s="55" t="s">
        <v>266</v>
      </c>
      <c r="D165" s="60">
        <v>1</v>
      </c>
      <c r="E165" s="58" t="s">
        <v>36</v>
      </c>
      <c r="F165" s="206"/>
      <c r="G165" s="206"/>
      <c r="H165" s="217">
        <f>SUM(F165,G165)*D165</f>
        <v>0</v>
      </c>
      <c r="I165" s="260"/>
    </row>
    <row r="166" spans="1:9" s="16" customFormat="1" ht="12.75">
      <c r="A166" s="49"/>
      <c r="B166" s="50" t="s">
        <v>136</v>
      </c>
      <c r="C166" s="75" t="s">
        <v>217</v>
      </c>
      <c r="D166" s="2">
        <v>1</v>
      </c>
      <c r="E166" s="65" t="s">
        <v>36</v>
      </c>
      <c r="F166" s="306"/>
      <c r="G166" s="306"/>
      <c r="H166" s="205">
        <f t="shared" si="7"/>
        <v>0</v>
      </c>
      <c r="I166" s="260"/>
    </row>
    <row r="167" spans="1:9" s="16" customFormat="1" ht="12.75">
      <c r="A167" s="49"/>
      <c r="B167" s="50" t="s">
        <v>191</v>
      </c>
      <c r="C167" s="75" t="s">
        <v>169</v>
      </c>
      <c r="D167" s="2">
        <v>1</v>
      </c>
      <c r="E167" s="65" t="s">
        <v>36</v>
      </c>
      <c r="F167" s="306"/>
      <c r="G167" s="306"/>
      <c r="H167" s="205">
        <f t="shared" si="7"/>
        <v>0</v>
      </c>
      <c r="I167" s="260"/>
    </row>
    <row r="168" spans="1:9" s="16" customFormat="1" ht="12.75">
      <c r="A168" s="49"/>
      <c r="B168" s="50" t="s">
        <v>192</v>
      </c>
      <c r="C168" s="75" t="s">
        <v>170</v>
      </c>
      <c r="D168" s="2">
        <v>1</v>
      </c>
      <c r="E168" s="65" t="s">
        <v>36</v>
      </c>
      <c r="F168" s="306"/>
      <c r="G168" s="306"/>
      <c r="H168" s="205">
        <f t="shared" si="7"/>
        <v>0</v>
      </c>
      <c r="I168" s="260"/>
    </row>
    <row r="169" spans="1:9" s="16" customFormat="1" ht="12.75">
      <c r="A169" s="49"/>
      <c r="B169" s="50" t="s">
        <v>193</v>
      </c>
      <c r="C169" s="75" t="s">
        <v>300</v>
      </c>
      <c r="D169" s="2">
        <v>1</v>
      </c>
      <c r="E169" s="3" t="s">
        <v>36</v>
      </c>
      <c r="F169" s="306"/>
      <c r="G169" s="306"/>
      <c r="H169" s="205">
        <f>SUM(F169,G169)*D169</f>
        <v>0</v>
      </c>
      <c r="I169" s="260"/>
    </row>
    <row r="170" spans="1:9" s="16" customFormat="1" ht="12.75">
      <c r="A170" s="49"/>
      <c r="B170" s="50" t="s">
        <v>194</v>
      </c>
      <c r="C170" s="203" t="s">
        <v>218</v>
      </c>
      <c r="D170" s="2">
        <v>3</v>
      </c>
      <c r="E170" s="65" t="s">
        <v>36</v>
      </c>
      <c r="F170" s="306"/>
      <c r="G170" s="306"/>
      <c r="H170" s="205">
        <f>SUM(F170,G170)*D170</f>
        <v>0</v>
      </c>
      <c r="I170" s="153"/>
    </row>
    <row r="171" spans="1:9" s="16" customFormat="1" ht="12.75">
      <c r="A171" s="49"/>
      <c r="B171" s="50" t="s">
        <v>195</v>
      </c>
      <c r="C171" s="204" t="s">
        <v>306</v>
      </c>
      <c r="D171" s="2">
        <v>1</v>
      </c>
      <c r="E171" s="3" t="s">
        <v>36</v>
      </c>
      <c r="F171" s="306"/>
      <c r="G171" s="309"/>
      <c r="H171" s="217">
        <f>SUM(F171,G171)*D171</f>
        <v>0</v>
      </c>
      <c r="I171" s="153"/>
    </row>
    <row r="172" spans="1:9" ht="12.75">
      <c r="A172" s="49"/>
      <c r="B172" s="215">
        <v>2</v>
      </c>
      <c r="C172" s="208" t="s">
        <v>307</v>
      </c>
      <c r="D172" s="45"/>
      <c r="E172" s="65"/>
      <c r="F172" s="307"/>
      <c r="G172" s="307"/>
      <c r="H172" s="209"/>
      <c r="I172" s="153"/>
    </row>
    <row r="173" spans="1:9" ht="12.75">
      <c r="A173" s="49"/>
      <c r="B173" s="216" t="s">
        <v>41</v>
      </c>
      <c r="C173" s="210" t="s">
        <v>308</v>
      </c>
      <c r="D173" s="56"/>
      <c r="E173" s="211"/>
      <c r="F173" s="317"/>
      <c r="G173" s="317"/>
      <c r="H173" s="273"/>
      <c r="I173" s="153"/>
    </row>
    <row r="174" spans="1:9" ht="12.75">
      <c r="A174" s="49"/>
      <c r="B174" s="216" t="s">
        <v>65</v>
      </c>
      <c r="C174" s="210" t="s">
        <v>724</v>
      </c>
      <c r="D174" s="56">
        <v>15</v>
      </c>
      <c r="E174" s="211" t="s">
        <v>40</v>
      </c>
      <c r="F174" s="317"/>
      <c r="G174" s="317"/>
      <c r="H174" s="273">
        <f aca="true" t="shared" si="8" ref="H174:H205">SUM(F174:G174)*D174</f>
        <v>0</v>
      </c>
      <c r="I174" s="153"/>
    </row>
    <row r="175" spans="1:9" ht="12.75">
      <c r="A175" s="49"/>
      <c r="B175" s="216" t="s">
        <v>45</v>
      </c>
      <c r="C175" s="201" t="s">
        <v>309</v>
      </c>
      <c r="D175" s="56"/>
      <c r="E175" s="212"/>
      <c r="F175" s="317"/>
      <c r="G175" s="317"/>
      <c r="H175" s="273"/>
      <c r="I175" s="153"/>
    </row>
    <row r="176" spans="1:9" ht="12.75">
      <c r="A176" s="49"/>
      <c r="B176" s="216" t="s">
        <v>70</v>
      </c>
      <c r="C176" s="201" t="s">
        <v>724</v>
      </c>
      <c r="D176" s="56">
        <v>7</v>
      </c>
      <c r="E176" s="3" t="s">
        <v>36</v>
      </c>
      <c r="F176" s="317"/>
      <c r="G176" s="317"/>
      <c r="H176" s="273">
        <f t="shared" si="8"/>
        <v>0</v>
      </c>
      <c r="I176" s="153"/>
    </row>
    <row r="177" spans="1:9" ht="12.75">
      <c r="A177" s="49"/>
      <c r="B177" s="216" t="s">
        <v>50</v>
      </c>
      <c r="C177" s="286" t="s">
        <v>310</v>
      </c>
      <c r="D177" s="56"/>
      <c r="E177" s="212"/>
      <c r="F177" s="317"/>
      <c r="G177" s="317"/>
      <c r="H177" s="273"/>
      <c r="I177" s="153"/>
    </row>
    <row r="178" spans="1:9" ht="12.75">
      <c r="A178" s="49"/>
      <c r="B178" s="216" t="s">
        <v>146</v>
      </c>
      <c r="C178" s="286" t="s">
        <v>725</v>
      </c>
      <c r="D178" s="56">
        <v>8</v>
      </c>
      <c r="E178" s="3" t="s">
        <v>36</v>
      </c>
      <c r="F178" s="317"/>
      <c r="G178" s="317"/>
      <c r="H178" s="273">
        <f t="shared" si="8"/>
        <v>0</v>
      </c>
      <c r="I178" s="153"/>
    </row>
    <row r="179" spans="1:9" ht="12.75">
      <c r="A179" s="49"/>
      <c r="B179" s="216" t="s">
        <v>113</v>
      </c>
      <c r="C179" s="201" t="s">
        <v>311</v>
      </c>
      <c r="D179" s="56"/>
      <c r="E179" s="212"/>
      <c r="F179" s="317"/>
      <c r="G179" s="317"/>
      <c r="H179" s="273"/>
      <c r="I179" s="153"/>
    </row>
    <row r="180" spans="1:9" ht="12.75">
      <c r="A180" s="49"/>
      <c r="B180" s="216" t="s">
        <v>186</v>
      </c>
      <c r="C180" s="201" t="s">
        <v>724</v>
      </c>
      <c r="D180" s="56">
        <v>5</v>
      </c>
      <c r="E180" s="3" t="s">
        <v>36</v>
      </c>
      <c r="F180" s="317"/>
      <c r="G180" s="317"/>
      <c r="H180" s="273">
        <f t="shared" si="8"/>
        <v>0</v>
      </c>
      <c r="I180" s="153"/>
    </row>
    <row r="181" spans="1:9" ht="12.75">
      <c r="A181" s="49"/>
      <c r="B181" s="216" t="s">
        <v>155</v>
      </c>
      <c r="C181" s="201" t="s">
        <v>726</v>
      </c>
      <c r="D181" s="56"/>
      <c r="E181" s="212"/>
      <c r="F181" s="317"/>
      <c r="G181" s="317"/>
      <c r="H181" s="273"/>
      <c r="I181" s="153"/>
    </row>
    <row r="182" spans="1:9" ht="12.75">
      <c r="A182" s="49"/>
      <c r="B182" s="216" t="s">
        <v>246</v>
      </c>
      <c r="C182" s="201" t="s">
        <v>724</v>
      </c>
      <c r="D182" s="56">
        <v>2</v>
      </c>
      <c r="E182" s="3" t="s">
        <v>36</v>
      </c>
      <c r="F182" s="317"/>
      <c r="G182" s="317"/>
      <c r="H182" s="273">
        <f>SUM(F182:G182)*D182</f>
        <v>0</v>
      </c>
      <c r="I182" s="153"/>
    </row>
    <row r="183" spans="1:9" ht="12.75">
      <c r="A183" s="49"/>
      <c r="B183" s="216" t="s">
        <v>222</v>
      </c>
      <c r="C183" s="214" t="s">
        <v>312</v>
      </c>
      <c r="D183" s="56">
        <v>5</v>
      </c>
      <c r="E183" s="3" t="s">
        <v>36</v>
      </c>
      <c r="F183" s="317"/>
      <c r="G183" s="317"/>
      <c r="H183" s="273">
        <f t="shared" si="8"/>
        <v>0</v>
      </c>
      <c r="I183" s="153"/>
    </row>
    <row r="184" spans="1:9" ht="12.75">
      <c r="A184" s="49"/>
      <c r="B184" s="216" t="s">
        <v>247</v>
      </c>
      <c r="C184" s="214" t="s">
        <v>727</v>
      </c>
      <c r="D184" s="56">
        <v>2</v>
      </c>
      <c r="E184" s="3" t="s">
        <v>36</v>
      </c>
      <c r="F184" s="317"/>
      <c r="G184" s="317"/>
      <c r="H184" s="273">
        <f t="shared" si="8"/>
        <v>0</v>
      </c>
      <c r="I184" s="153"/>
    </row>
    <row r="185" spans="1:9" ht="12.75">
      <c r="A185" s="49"/>
      <c r="B185" s="215">
        <v>3</v>
      </c>
      <c r="C185" s="208" t="s">
        <v>313</v>
      </c>
      <c r="D185" s="45"/>
      <c r="E185" s="3"/>
      <c r="F185" s="317"/>
      <c r="G185" s="317"/>
      <c r="H185" s="273"/>
      <c r="I185" s="153"/>
    </row>
    <row r="186" spans="1:9" ht="12.75">
      <c r="A186" s="49"/>
      <c r="B186" s="215" t="s">
        <v>54</v>
      </c>
      <c r="C186" s="201" t="s">
        <v>314</v>
      </c>
      <c r="D186" s="45"/>
      <c r="E186" s="3"/>
      <c r="F186" s="317"/>
      <c r="G186" s="317"/>
      <c r="H186" s="273"/>
      <c r="I186" s="153"/>
    </row>
    <row r="187" spans="1:9" ht="12.75">
      <c r="A187" s="49"/>
      <c r="B187" s="215" t="s">
        <v>215</v>
      </c>
      <c r="C187" s="213" t="s">
        <v>315</v>
      </c>
      <c r="D187" s="45">
        <v>3</v>
      </c>
      <c r="E187" s="3" t="s">
        <v>40</v>
      </c>
      <c r="F187" s="317"/>
      <c r="G187" s="317"/>
      <c r="H187" s="273">
        <f t="shared" si="8"/>
        <v>0</v>
      </c>
      <c r="I187" s="153"/>
    </row>
    <row r="188" spans="1:9" ht="12.75">
      <c r="A188" s="49"/>
      <c r="B188" s="215" t="s">
        <v>327</v>
      </c>
      <c r="C188" s="213" t="s">
        <v>316</v>
      </c>
      <c r="D188" s="45">
        <v>18</v>
      </c>
      <c r="E188" s="3" t="s">
        <v>40</v>
      </c>
      <c r="F188" s="317"/>
      <c r="G188" s="317"/>
      <c r="H188" s="273">
        <f t="shared" si="8"/>
        <v>0</v>
      </c>
      <c r="I188" s="153"/>
    </row>
    <row r="189" spans="1:9" ht="12.75">
      <c r="A189" s="49"/>
      <c r="B189" s="215" t="s">
        <v>328</v>
      </c>
      <c r="C189" s="213" t="s">
        <v>317</v>
      </c>
      <c r="D189" s="45">
        <v>6</v>
      </c>
      <c r="E189" s="3" t="s">
        <v>40</v>
      </c>
      <c r="F189" s="317"/>
      <c r="G189" s="317"/>
      <c r="H189" s="273">
        <f t="shared" si="8"/>
        <v>0</v>
      </c>
      <c r="I189" s="153"/>
    </row>
    <row r="190" spans="1:9" ht="12.75">
      <c r="A190" s="49"/>
      <c r="B190" s="215" t="s">
        <v>198</v>
      </c>
      <c r="C190" s="213" t="s">
        <v>318</v>
      </c>
      <c r="D190" s="45"/>
      <c r="E190" s="3"/>
      <c r="F190" s="317"/>
      <c r="G190" s="317"/>
      <c r="H190" s="273"/>
      <c r="I190" s="153"/>
    </row>
    <row r="191" spans="1:9" ht="12.75">
      <c r="A191" s="49"/>
      <c r="B191" s="215" t="s">
        <v>329</v>
      </c>
      <c r="C191" s="213" t="s">
        <v>315</v>
      </c>
      <c r="D191" s="45">
        <v>3</v>
      </c>
      <c r="E191" s="3" t="s">
        <v>36</v>
      </c>
      <c r="F191" s="317"/>
      <c r="G191" s="317"/>
      <c r="H191" s="273">
        <f t="shared" si="8"/>
        <v>0</v>
      </c>
      <c r="I191" s="153"/>
    </row>
    <row r="192" spans="1:9" ht="12.75">
      <c r="A192" s="49"/>
      <c r="B192" s="215" t="s">
        <v>330</v>
      </c>
      <c r="C192" s="213" t="s">
        <v>316</v>
      </c>
      <c r="D192" s="45">
        <v>9</v>
      </c>
      <c r="E192" s="3" t="s">
        <v>36</v>
      </c>
      <c r="F192" s="317"/>
      <c r="G192" s="317"/>
      <c r="H192" s="273">
        <f t="shared" si="8"/>
        <v>0</v>
      </c>
      <c r="I192" s="153"/>
    </row>
    <row r="193" spans="1:9" ht="12.75">
      <c r="A193" s="49"/>
      <c r="B193" s="215" t="s">
        <v>331</v>
      </c>
      <c r="C193" s="213" t="s">
        <v>317</v>
      </c>
      <c r="D193" s="45">
        <v>3</v>
      </c>
      <c r="E193" s="3" t="s">
        <v>36</v>
      </c>
      <c r="F193" s="317"/>
      <c r="G193" s="317"/>
      <c r="H193" s="273">
        <f t="shared" si="8"/>
        <v>0</v>
      </c>
      <c r="I193" s="153"/>
    </row>
    <row r="194" spans="1:9" ht="12.75">
      <c r="A194" s="49"/>
      <c r="B194" s="215" t="s">
        <v>199</v>
      </c>
      <c r="C194" s="213" t="s">
        <v>319</v>
      </c>
      <c r="D194" s="45"/>
      <c r="E194" s="3"/>
      <c r="F194" s="317"/>
      <c r="G194" s="317"/>
      <c r="H194" s="273"/>
      <c r="I194" s="153"/>
    </row>
    <row r="195" spans="1:9" ht="12.75">
      <c r="A195" s="49"/>
      <c r="B195" s="215" t="s">
        <v>332</v>
      </c>
      <c r="C195" s="213" t="s">
        <v>315</v>
      </c>
      <c r="D195" s="45">
        <v>3</v>
      </c>
      <c r="E195" s="3" t="s">
        <v>36</v>
      </c>
      <c r="F195" s="317"/>
      <c r="G195" s="317"/>
      <c r="H195" s="273">
        <f t="shared" si="8"/>
        <v>0</v>
      </c>
      <c r="I195" s="153"/>
    </row>
    <row r="196" spans="1:9" ht="12.75">
      <c r="A196" s="49"/>
      <c r="B196" s="215" t="s">
        <v>333</v>
      </c>
      <c r="C196" s="213" t="s">
        <v>316</v>
      </c>
      <c r="D196" s="45">
        <v>4</v>
      </c>
      <c r="E196" s="3" t="s">
        <v>36</v>
      </c>
      <c r="F196" s="317"/>
      <c r="G196" s="317"/>
      <c r="H196" s="273">
        <f t="shared" si="8"/>
        <v>0</v>
      </c>
      <c r="I196" s="153"/>
    </row>
    <row r="197" spans="1:9" ht="12.75">
      <c r="A197" s="49"/>
      <c r="B197" s="215" t="s">
        <v>334</v>
      </c>
      <c r="C197" s="213" t="s">
        <v>728</v>
      </c>
      <c r="D197" s="45">
        <v>5</v>
      </c>
      <c r="E197" s="3" t="s">
        <v>36</v>
      </c>
      <c r="F197" s="317"/>
      <c r="G197" s="317"/>
      <c r="H197" s="273">
        <f>SUM(F197:G197)*D197</f>
        <v>0</v>
      </c>
      <c r="I197" s="153"/>
    </row>
    <row r="198" spans="1:9" ht="12.75">
      <c r="A198" s="49"/>
      <c r="B198" s="215" t="s">
        <v>237</v>
      </c>
      <c r="C198" s="1" t="s">
        <v>320</v>
      </c>
      <c r="D198" s="45"/>
      <c r="E198" s="3"/>
      <c r="F198" s="317"/>
      <c r="G198" s="317"/>
      <c r="H198" s="273"/>
      <c r="I198" s="153"/>
    </row>
    <row r="199" spans="1:9" ht="12.75">
      <c r="A199" s="49"/>
      <c r="B199" s="215" t="s">
        <v>335</v>
      </c>
      <c r="C199" s="213" t="s">
        <v>729</v>
      </c>
      <c r="D199" s="45">
        <v>1</v>
      </c>
      <c r="E199" s="3" t="s">
        <v>36</v>
      </c>
      <c r="F199" s="317"/>
      <c r="G199" s="317"/>
      <c r="H199" s="273">
        <f>SUM(F199:G199)*D199</f>
        <v>0</v>
      </c>
      <c r="I199" s="153"/>
    </row>
    <row r="200" spans="1:9" ht="12.75">
      <c r="A200" s="49"/>
      <c r="B200" s="215" t="s">
        <v>336</v>
      </c>
      <c r="C200" s="213" t="s">
        <v>321</v>
      </c>
      <c r="D200" s="45">
        <v>3</v>
      </c>
      <c r="E200" s="3" t="s">
        <v>36</v>
      </c>
      <c r="F200" s="317"/>
      <c r="G200" s="317"/>
      <c r="H200" s="273">
        <f t="shared" si="8"/>
        <v>0</v>
      </c>
      <c r="I200" s="153"/>
    </row>
    <row r="201" spans="1:9" ht="12.75">
      <c r="A201" s="49"/>
      <c r="B201" s="215" t="s">
        <v>249</v>
      </c>
      <c r="C201" s="1" t="s">
        <v>323</v>
      </c>
      <c r="D201" s="45"/>
      <c r="E201" s="3"/>
      <c r="F201" s="317"/>
      <c r="G201" s="317"/>
      <c r="H201" s="273"/>
      <c r="I201" s="153"/>
    </row>
    <row r="202" spans="1:9" ht="12.75">
      <c r="A202" s="49"/>
      <c r="B202" s="215" t="s">
        <v>337</v>
      </c>
      <c r="C202" s="213" t="s">
        <v>322</v>
      </c>
      <c r="D202" s="45">
        <v>4</v>
      </c>
      <c r="E202" s="3" t="s">
        <v>36</v>
      </c>
      <c r="F202" s="317"/>
      <c r="G202" s="317"/>
      <c r="H202" s="273">
        <f t="shared" si="8"/>
        <v>0</v>
      </c>
      <c r="I202" s="153"/>
    </row>
    <row r="203" spans="1:9" ht="12.75">
      <c r="A203" s="49"/>
      <c r="B203" s="215" t="s">
        <v>250</v>
      </c>
      <c r="C203" s="213" t="s">
        <v>324</v>
      </c>
      <c r="D203" s="45">
        <v>2</v>
      </c>
      <c r="E203" s="3" t="s">
        <v>36</v>
      </c>
      <c r="F203" s="317"/>
      <c r="G203" s="317"/>
      <c r="H203" s="273">
        <f t="shared" si="8"/>
        <v>0</v>
      </c>
      <c r="I203" s="153"/>
    </row>
    <row r="204" spans="1:9" ht="12.75">
      <c r="A204" s="49"/>
      <c r="B204" s="215" t="s">
        <v>251</v>
      </c>
      <c r="C204" s="201" t="s">
        <v>325</v>
      </c>
      <c r="D204" s="56">
        <v>1</v>
      </c>
      <c r="E204" s="3" t="s">
        <v>36</v>
      </c>
      <c r="F204" s="317"/>
      <c r="G204" s="317"/>
      <c r="H204" s="273">
        <f t="shared" si="8"/>
        <v>0</v>
      </c>
      <c r="I204" s="153"/>
    </row>
    <row r="205" spans="1:9" ht="12.75">
      <c r="A205" s="49"/>
      <c r="B205" s="215" t="s">
        <v>252</v>
      </c>
      <c r="C205" s="201" t="s">
        <v>326</v>
      </c>
      <c r="D205" s="56">
        <v>3</v>
      </c>
      <c r="E205" s="3" t="s">
        <v>36</v>
      </c>
      <c r="F205" s="317"/>
      <c r="G205" s="317"/>
      <c r="H205" s="273">
        <f t="shared" si="8"/>
        <v>0</v>
      </c>
      <c r="I205" s="153"/>
    </row>
    <row r="206" spans="1:9" ht="12.75">
      <c r="A206" s="82"/>
      <c r="B206" s="119"/>
      <c r="C206" s="120" t="s">
        <v>106</v>
      </c>
      <c r="D206" s="37"/>
      <c r="E206" s="38"/>
      <c r="F206" s="84">
        <f>SUMPRODUCT(D162:D205,F162:F205)</f>
        <v>0</v>
      </c>
      <c r="G206" s="85">
        <f>SUMPRODUCT(D162:D205,G162:G205)</f>
        <v>0</v>
      </c>
      <c r="H206" s="86">
        <f>SUM(H162:H205)</f>
        <v>0</v>
      </c>
      <c r="I206" s="153"/>
    </row>
    <row r="207" spans="1:9" ht="12.75">
      <c r="A207" s="87"/>
      <c r="B207" s="121" t="s">
        <v>109</v>
      </c>
      <c r="C207" s="122" t="s">
        <v>111</v>
      </c>
      <c r="D207" s="90"/>
      <c r="E207" s="91"/>
      <c r="F207" s="123"/>
      <c r="G207" s="124"/>
      <c r="H207" s="241"/>
      <c r="I207" s="153"/>
    </row>
    <row r="208" spans="1:9" ht="12.75">
      <c r="A208" s="66"/>
      <c r="B208" s="50">
        <v>1</v>
      </c>
      <c r="C208" s="141" t="s">
        <v>183</v>
      </c>
      <c r="D208" s="125"/>
      <c r="E208" s="126"/>
      <c r="F208" s="127"/>
      <c r="G208" s="128"/>
      <c r="H208" s="242"/>
      <c r="I208" s="153"/>
    </row>
    <row r="209" spans="1:9" ht="12.75">
      <c r="A209" s="66"/>
      <c r="B209" s="74" t="s">
        <v>26</v>
      </c>
      <c r="C209" s="106" t="s">
        <v>184</v>
      </c>
      <c r="D209" s="125">
        <v>4</v>
      </c>
      <c r="E209" s="129" t="s">
        <v>36</v>
      </c>
      <c r="F209" s="243"/>
      <c r="G209" s="244"/>
      <c r="H209" s="242">
        <f>SUM(F209,G209)*D209</f>
        <v>0</v>
      </c>
      <c r="I209" s="153"/>
    </row>
    <row r="210" spans="1:9" ht="15" customHeight="1">
      <c r="A210" s="66"/>
      <c r="B210" s="74" t="s">
        <v>42</v>
      </c>
      <c r="C210" s="106" t="s">
        <v>714</v>
      </c>
      <c r="D210" s="125">
        <v>1</v>
      </c>
      <c r="E210" s="129" t="s">
        <v>36</v>
      </c>
      <c r="F210" s="243" t="s">
        <v>48</v>
      </c>
      <c r="G210" s="244"/>
      <c r="H210" s="242">
        <f>SUM(F210,G210)*D210</f>
        <v>0</v>
      </c>
      <c r="I210" s="153"/>
    </row>
    <row r="211" spans="1:9" ht="12.75">
      <c r="A211" s="66"/>
      <c r="B211" s="50">
        <v>2</v>
      </c>
      <c r="C211" s="141" t="s">
        <v>185</v>
      </c>
      <c r="D211" s="125"/>
      <c r="E211" s="129"/>
      <c r="F211" s="243"/>
      <c r="G211" s="244"/>
      <c r="H211" s="242"/>
      <c r="I211" s="153"/>
    </row>
    <row r="212" spans="1:9" ht="12.75">
      <c r="A212" s="66"/>
      <c r="B212" s="74" t="s">
        <v>41</v>
      </c>
      <c r="C212" s="106" t="s">
        <v>219</v>
      </c>
      <c r="D212" s="125">
        <v>4</v>
      </c>
      <c r="E212" s="129" t="s">
        <v>36</v>
      </c>
      <c r="F212" s="243"/>
      <c r="G212" s="244"/>
      <c r="H212" s="242">
        <f>SUM(F212,G212)*D212</f>
        <v>0</v>
      </c>
      <c r="I212" s="153"/>
    </row>
    <row r="213" spans="1:9" ht="12.75">
      <c r="A213" s="66"/>
      <c r="B213" s="74" t="s">
        <v>45</v>
      </c>
      <c r="C213" s="106" t="s">
        <v>244</v>
      </c>
      <c r="D213" s="125">
        <v>1</v>
      </c>
      <c r="E213" s="129" t="s">
        <v>36</v>
      </c>
      <c r="F213" s="243"/>
      <c r="G213" s="244"/>
      <c r="H213" s="242">
        <f>SUM(F213,G213)*D213</f>
        <v>0</v>
      </c>
      <c r="I213" s="153"/>
    </row>
    <row r="214" spans="1:9" ht="12.75">
      <c r="A214" s="82"/>
      <c r="B214" s="119"/>
      <c r="C214" s="130" t="s">
        <v>112</v>
      </c>
      <c r="D214" s="37"/>
      <c r="E214" s="38"/>
      <c r="F214" s="84">
        <f>SUMPRODUCT(D209:D213,F209:F213)</f>
        <v>0</v>
      </c>
      <c r="G214" s="85">
        <f>SUMPRODUCT(D209:D213,G209:G213)</f>
        <v>0</v>
      </c>
      <c r="H214" s="86">
        <f>SUM(H209:H213)</f>
        <v>0</v>
      </c>
      <c r="I214" s="153"/>
    </row>
    <row r="215" spans="1:9" ht="12.75">
      <c r="A215" s="87"/>
      <c r="B215" s="121" t="s">
        <v>137</v>
      </c>
      <c r="C215" s="116" t="s">
        <v>103</v>
      </c>
      <c r="D215" s="131"/>
      <c r="E215" s="132"/>
      <c r="F215" s="133"/>
      <c r="G215" s="134"/>
      <c r="H215" s="135"/>
      <c r="I215" s="153"/>
    </row>
    <row r="216" spans="1:9" ht="12.75">
      <c r="A216" s="268"/>
      <c r="B216" s="54">
        <v>1</v>
      </c>
      <c r="C216" s="106" t="s">
        <v>349</v>
      </c>
      <c r="D216" s="60"/>
      <c r="E216" s="74"/>
      <c r="F216" s="136"/>
      <c r="G216" s="136"/>
      <c r="H216" s="137"/>
      <c r="I216" s="261"/>
    </row>
    <row r="217" spans="1:9" ht="17.25" customHeight="1">
      <c r="A217" s="268"/>
      <c r="B217" s="263" t="s">
        <v>26</v>
      </c>
      <c r="C217" s="106" t="s">
        <v>350</v>
      </c>
      <c r="D217" s="60">
        <v>120</v>
      </c>
      <c r="E217" s="74" t="s">
        <v>40</v>
      </c>
      <c r="F217" s="206"/>
      <c r="G217" s="206"/>
      <c r="H217" s="137">
        <f aca="true" t="shared" si="9" ref="H217:H238">SUM(F217:G217)*D217</f>
        <v>0</v>
      </c>
      <c r="I217" s="261"/>
    </row>
    <row r="218" spans="1:9" ht="25.5">
      <c r="A218" s="268"/>
      <c r="B218" s="263" t="s">
        <v>42</v>
      </c>
      <c r="C218" s="106" t="s">
        <v>351</v>
      </c>
      <c r="D218" s="60">
        <v>30</v>
      </c>
      <c r="E218" s="74" t="s">
        <v>40</v>
      </c>
      <c r="F218" s="206"/>
      <c r="G218" s="206"/>
      <c r="H218" s="137">
        <f t="shared" si="9"/>
        <v>0</v>
      </c>
      <c r="I218" s="261"/>
    </row>
    <row r="219" spans="1:9" ht="12.75">
      <c r="A219" s="268"/>
      <c r="B219" s="263" t="s">
        <v>43</v>
      </c>
      <c r="C219" s="106" t="s">
        <v>352</v>
      </c>
      <c r="D219" s="60">
        <v>40</v>
      </c>
      <c r="E219" s="74" t="s">
        <v>40</v>
      </c>
      <c r="F219" s="206"/>
      <c r="G219" s="206"/>
      <c r="H219" s="137">
        <f t="shared" si="9"/>
        <v>0</v>
      </c>
      <c r="I219" s="261"/>
    </row>
    <row r="220" spans="1:9" ht="12.75">
      <c r="A220" s="268"/>
      <c r="B220" s="263" t="s">
        <v>44</v>
      </c>
      <c r="C220" s="106" t="s">
        <v>670</v>
      </c>
      <c r="D220" s="60">
        <v>60</v>
      </c>
      <c r="E220" s="74" t="s">
        <v>40</v>
      </c>
      <c r="F220" s="206"/>
      <c r="G220" s="206"/>
      <c r="H220" s="137">
        <f t="shared" si="9"/>
        <v>0</v>
      </c>
      <c r="I220" s="261"/>
    </row>
    <row r="221" spans="1:9" ht="12.75">
      <c r="A221" s="269"/>
      <c r="B221" s="263" t="s">
        <v>136</v>
      </c>
      <c r="C221" s="75" t="s">
        <v>671</v>
      </c>
      <c r="D221" s="102">
        <v>15</v>
      </c>
      <c r="E221" s="103" t="s">
        <v>40</v>
      </c>
      <c r="F221" s="314"/>
      <c r="G221" s="314"/>
      <c r="H221" s="137">
        <f t="shared" si="9"/>
        <v>0</v>
      </c>
      <c r="I221" s="261"/>
    </row>
    <row r="222" spans="1:9" ht="12.75">
      <c r="A222" s="268"/>
      <c r="B222" s="263" t="s">
        <v>191</v>
      </c>
      <c r="C222" s="106" t="s">
        <v>353</v>
      </c>
      <c r="D222" s="60">
        <v>10</v>
      </c>
      <c r="E222" s="74" t="s">
        <v>40</v>
      </c>
      <c r="F222" s="206"/>
      <c r="G222" s="206"/>
      <c r="H222" s="137">
        <f t="shared" si="9"/>
        <v>0</v>
      </c>
      <c r="I222" s="261"/>
    </row>
    <row r="223" spans="1:9" ht="25.5">
      <c r="A223" s="268"/>
      <c r="B223" s="263" t="s">
        <v>192</v>
      </c>
      <c r="C223" s="106" t="s">
        <v>354</v>
      </c>
      <c r="D223" s="60">
        <v>5</v>
      </c>
      <c r="E223" s="74" t="s">
        <v>40</v>
      </c>
      <c r="F223" s="206"/>
      <c r="G223" s="206"/>
      <c r="H223" s="137">
        <f t="shared" si="9"/>
        <v>0</v>
      </c>
      <c r="I223" s="261"/>
    </row>
    <row r="224" spans="1:9" ht="25.5">
      <c r="A224" s="268"/>
      <c r="B224" s="263" t="s">
        <v>193</v>
      </c>
      <c r="C224" s="106" t="s">
        <v>355</v>
      </c>
      <c r="D224" s="60">
        <v>5</v>
      </c>
      <c r="E224" s="74" t="s">
        <v>40</v>
      </c>
      <c r="F224" s="206"/>
      <c r="G224" s="206"/>
      <c r="H224" s="137">
        <f t="shared" si="9"/>
        <v>0</v>
      </c>
      <c r="I224" s="261"/>
    </row>
    <row r="225" spans="1:9" ht="25.5">
      <c r="A225" s="269"/>
      <c r="B225" s="263" t="s">
        <v>194</v>
      </c>
      <c r="C225" s="106" t="s">
        <v>689</v>
      </c>
      <c r="D225" s="102">
        <v>4</v>
      </c>
      <c r="E225" s="103" t="s">
        <v>36</v>
      </c>
      <c r="F225" s="127"/>
      <c r="G225" s="127"/>
      <c r="H225" s="137">
        <f t="shared" si="9"/>
        <v>0</v>
      </c>
      <c r="I225" s="261"/>
    </row>
    <row r="226" spans="1:9" ht="25.5">
      <c r="A226" s="269"/>
      <c r="B226" s="263" t="s">
        <v>195</v>
      </c>
      <c r="C226" s="106" t="s">
        <v>690</v>
      </c>
      <c r="D226" s="102">
        <v>4</v>
      </c>
      <c r="E226" s="103" t="s">
        <v>36</v>
      </c>
      <c r="F226" s="127"/>
      <c r="G226" s="127"/>
      <c r="H226" s="137">
        <f t="shared" si="9"/>
        <v>0</v>
      </c>
      <c r="I226" s="261"/>
    </row>
    <row r="227" spans="1:9" ht="12.75">
      <c r="A227" s="269"/>
      <c r="B227" s="263" t="s">
        <v>196</v>
      </c>
      <c r="C227" s="75" t="s">
        <v>356</v>
      </c>
      <c r="D227" s="102">
        <v>30</v>
      </c>
      <c r="E227" s="103" t="s">
        <v>40</v>
      </c>
      <c r="F227" s="314"/>
      <c r="G227" s="314"/>
      <c r="H227" s="137">
        <f t="shared" si="9"/>
        <v>0</v>
      </c>
      <c r="I227" s="261"/>
    </row>
    <row r="228" spans="1:9" ht="12.75">
      <c r="A228" s="268"/>
      <c r="B228" s="263" t="s">
        <v>197</v>
      </c>
      <c r="C228" s="106" t="s">
        <v>357</v>
      </c>
      <c r="D228" s="60">
        <v>30</v>
      </c>
      <c r="E228" s="74" t="s">
        <v>40</v>
      </c>
      <c r="F228" s="206"/>
      <c r="G228" s="206"/>
      <c r="H228" s="137">
        <f t="shared" si="9"/>
        <v>0</v>
      </c>
      <c r="I228" s="261"/>
    </row>
    <row r="229" spans="1:9" ht="12.75">
      <c r="A229" s="270"/>
      <c r="B229" s="263" t="s">
        <v>245</v>
      </c>
      <c r="C229" s="106" t="s">
        <v>672</v>
      </c>
      <c r="D229" s="60">
        <v>15</v>
      </c>
      <c r="E229" s="74" t="s">
        <v>40</v>
      </c>
      <c r="F229" s="206"/>
      <c r="G229" s="206"/>
      <c r="H229" s="137">
        <f t="shared" si="9"/>
        <v>0</v>
      </c>
      <c r="I229" s="261"/>
    </row>
    <row r="230" spans="1:9" ht="12.75">
      <c r="A230" s="270"/>
      <c r="B230" s="263" t="s">
        <v>360</v>
      </c>
      <c r="C230" s="106" t="s">
        <v>358</v>
      </c>
      <c r="D230" s="60">
        <v>20</v>
      </c>
      <c r="E230" s="74" t="s">
        <v>40</v>
      </c>
      <c r="F230" s="206"/>
      <c r="G230" s="206"/>
      <c r="H230" s="137">
        <f t="shared" si="9"/>
        <v>0</v>
      </c>
      <c r="I230" s="261"/>
    </row>
    <row r="231" spans="1:9" ht="12.75">
      <c r="A231" s="270"/>
      <c r="B231" s="263" t="s">
        <v>362</v>
      </c>
      <c r="C231" s="106" t="s">
        <v>673</v>
      </c>
      <c r="D231" s="60">
        <v>3</v>
      </c>
      <c r="E231" s="74" t="s">
        <v>36</v>
      </c>
      <c r="F231" s="206"/>
      <c r="G231" s="206"/>
      <c r="H231" s="137">
        <f t="shared" si="9"/>
        <v>0</v>
      </c>
      <c r="I231" s="261"/>
    </row>
    <row r="232" spans="1:9" ht="12.75">
      <c r="A232" s="270"/>
      <c r="B232" s="263" t="s">
        <v>364</v>
      </c>
      <c r="C232" s="106" t="s">
        <v>359</v>
      </c>
      <c r="D232" s="60">
        <v>7</v>
      </c>
      <c r="E232" s="74" t="s">
        <v>36</v>
      </c>
      <c r="F232" s="206"/>
      <c r="G232" s="206"/>
      <c r="H232" s="137">
        <f t="shared" si="9"/>
        <v>0</v>
      </c>
      <c r="I232" s="261"/>
    </row>
    <row r="233" spans="1:9" ht="12.75">
      <c r="A233" s="270"/>
      <c r="B233" s="263" t="s">
        <v>507</v>
      </c>
      <c r="C233" s="106" t="s">
        <v>361</v>
      </c>
      <c r="D233" s="60">
        <v>6</v>
      </c>
      <c r="E233" s="103" t="s">
        <v>36</v>
      </c>
      <c r="F233" s="206"/>
      <c r="G233" s="206"/>
      <c r="H233" s="137">
        <f t="shared" si="9"/>
        <v>0</v>
      </c>
      <c r="I233" s="261"/>
    </row>
    <row r="234" spans="1:9" ht="12.75">
      <c r="A234" s="270"/>
      <c r="B234" s="263" t="s">
        <v>509</v>
      </c>
      <c r="C234" s="106" t="s">
        <v>674</v>
      </c>
      <c r="D234" s="60">
        <v>8</v>
      </c>
      <c r="E234" s="103" t="s">
        <v>36</v>
      </c>
      <c r="F234" s="206"/>
      <c r="G234" s="206"/>
      <c r="H234" s="137">
        <f t="shared" si="9"/>
        <v>0</v>
      </c>
      <c r="I234" s="261"/>
    </row>
    <row r="235" spans="1:9" ht="12.75">
      <c r="A235" s="270"/>
      <c r="B235" s="263" t="s">
        <v>510</v>
      </c>
      <c r="C235" s="106" t="s">
        <v>675</v>
      </c>
      <c r="D235" s="60">
        <v>2</v>
      </c>
      <c r="E235" s="103" t="s">
        <v>36</v>
      </c>
      <c r="F235" s="206"/>
      <c r="G235" s="206"/>
      <c r="H235" s="137">
        <f t="shared" si="9"/>
        <v>0</v>
      </c>
      <c r="I235" s="261"/>
    </row>
    <row r="236" spans="1:9" ht="25.5">
      <c r="A236" s="270"/>
      <c r="B236" s="263" t="s">
        <v>512</v>
      </c>
      <c r="C236" s="106" t="s">
        <v>676</v>
      </c>
      <c r="D236" s="60">
        <v>1</v>
      </c>
      <c r="E236" s="74" t="s">
        <v>36</v>
      </c>
      <c r="F236" s="206"/>
      <c r="G236" s="206"/>
      <c r="H236" s="137">
        <f t="shared" si="9"/>
        <v>0</v>
      </c>
      <c r="I236" s="261"/>
    </row>
    <row r="237" spans="1:9" ht="12.75">
      <c r="A237" s="270"/>
      <c r="B237" s="263" t="s">
        <v>514</v>
      </c>
      <c r="C237" s="106" t="s">
        <v>363</v>
      </c>
      <c r="D237" s="60">
        <v>1</v>
      </c>
      <c r="E237" s="74" t="s">
        <v>36</v>
      </c>
      <c r="F237" s="206"/>
      <c r="G237" s="206"/>
      <c r="H237" s="137">
        <f t="shared" si="9"/>
        <v>0</v>
      </c>
      <c r="I237" s="261"/>
    </row>
    <row r="238" spans="1:9" ht="12.75">
      <c r="A238" s="270"/>
      <c r="B238" s="263" t="s">
        <v>516</v>
      </c>
      <c r="C238" s="106" t="s">
        <v>365</v>
      </c>
      <c r="D238" s="60">
        <v>5</v>
      </c>
      <c r="E238" s="264" t="s">
        <v>366</v>
      </c>
      <c r="F238" s="206"/>
      <c r="G238" s="206"/>
      <c r="H238" s="137">
        <f t="shared" si="9"/>
        <v>0</v>
      </c>
      <c r="I238" s="261"/>
    </row>
    <row r="239" spans="1:9" ht="12.75">
      <c r="A239" s="268"/>
      <c r="B239" s="54">
        <v>2</v>
      </c>
      <c r="C239" s="106" t="s">
        <v>367</v>
      </c>
      <c r="D239" s="60"/>
      <c r="E239" s="74"/>
      <c r="F239" s="206"/>
      <c r="G239" s="206"/>
      <c r="H239" s="137"/>
      <c r="I239" s="261"/>
    </row>
    <row r="240" spans="1:9" ht="76.5">
      <c r="A240" s="270"/>
      <c r="B240" s="284" t="s">
        <v>41</v>
      </c>
      <c r="C240" s="200" t="s">
        <v>743</v>
      </c>
      <c r="D240" s="56"/>
      <c r="E240" s="57"/>
      <c r="F240" s="282"/>
      <c r="G240" s="282"/>
      <c r="H240" s="230"/>
      <c r="I240" s="261"/>
    </row>
    <row r="241" spans="1:9" ht="25.5">
      <c r="A241" s="270"/>
      <c r="B241" s="284" t="s">
        <v>65</v>
      </c>
      <c r="C241" s="200" t="s">
        <v>677</v>
      </c>
      <c r="D241" s="56">
        <v>1</v>
      </c>
      <c r="E241" s="285" t="s">
        <v>36</v>
      </c>
      <c r="F241" s="282"/>
      <c r="G241" s="282"/>
      <c r="H241" s="230">
        <f aca="true" t="shared" si="10" ref="H241:H266">SUM(F241:G241)*D241</f>
        <v>0</v>
      </c>
      <c r="I241" s="261"/>
    </row>
    <row r="242" spans="1:9" ht="12.75">
      <c r="A242" s="270"/>
      <c r="B242" s="263" t="s">
        <v>66</v>
      </c>
      <c r="C242" s="106" t="s">
        <v>744</v>
      </c>
      <c r="D242" s="60">
        <v>1</v>
      </c>
      <c r="E242" s="139" t="s">
        <v>36</v>
      </c>
      <c r="F242" s="136" t="s">
        <v>48</v>
      </c>
      <c r="G242" s="206"/>
      <c r="H242" s="137">
        <f t="shared" si="10"/>
        <v>0</v>
      </c>
      <c r="I242" s="261"/>
    </row>
    <row r="243" spans="1:9" ht="12.75">
      <c r="A243" s="270"/>
      <c r="B243" s="263" t="s">
        <v>45</v>
      </c>
      <c r="C243" s="106" t="s">
        <v>368</v>
      </c>
      <c r="D243" s="60">
        <v>2</v>
      </c>
      <c r="E243" s="74" t="s">
        <v>369</v>
      </c>
      <c r="F243" s="206"/>
      <c r="G243" s="206"/>
      <c r="H243" s="137">
        <f t="shared" si="10"/>
        <v>0</v>
      </c>
      <c r="I243" s="261"/>
    </row>
    <row r="244" spans="1:9" ht="12.75">
      <c r="A244" s="270"/>
      <c r="B244" s="263" t="s">
        <v>50</v>
      </c>
      <c r="C244" s="106" t="s">
        <v>370</v>
      </c>
      <c r="D244" s="60">
        <v>1</v>
      </c>
      <c r="E244" s="74" t="s">
        <v>36</v>
      </c>
      <c r="F244" s="206"/>
      <c r="G244" s="206"/>
      <c r="H244" s="137">
        <f t="shared" si="10"/>
        <v>0</v>
      </c>
      <c r="I244" s="261"/>
    </row>
    <row r="245" spans="1:9" ht="12.75">
      <c r="A245" s="270"/>
      <c r="B245" s="263" t="s">
        <v>113</v>
      </c>
      <c r="C245" s="106" t="s">
        <v>371</v>
      </c>
      <c r="D245" s="60"/>
      <c r="E245" s="74" t="s">
        <v>46</v>
      </c>
      <c r="F245" s="206"/>
      <c r="G245" s="206"/>
      <c r="H245" s="137"/>
      <c r="I245" s="261"/>
    </row>
    <row r="246" spans="1:9" ht="12.75">
      <c r="A246" s="270"/>
      <c r="B246" s="263" t="s">
        <v>186</v>
      </c>
      <c r="C246" s="106" t="s">
        <v>372</v>
      </c>
      <c r="D246" s="60">
        <v>2</v>
      </c>
      <c r="E246" s="74" t="s">
        <v>36</v>
      </c>
      <c r="F246" s="206"/>
      <c r="G246" s="206"/>
      <c r="H246" s="137">
        <f t="shared" si="10"/>
        <v>0</v>
      </c>
      <c r="I246" s="261"/>
    </row>
    <row r="247" spans="1:9" ht="12.75">
      <c r="A247" s="270"/>
      <c r="B247" s="263" t="s">
        <v>373</v>
      </c>
      <c r="C247" s="106" t="s">
        <v>745</v>
      </c>
      <c r="D247" s="60">
        <v>3</v>
      </c>
      <c r="E247" s="74" t="s">
        <v>36</v>
      </c>
      <c r="F247" s="136" t="s">
        <v>48</v>
      </c>
      <c r="G247" s="206"/>
      <c r="H247" s="137">
        <f t="shared" si="10"/>
        <v>0</v>
      </c>
      <c r="I247" s="261"/>
    </row>
    <row r="248" spans="1:9" ht="12.75">
      <c r="A248" s="270"/>
      <c r="B248" s="263" t="s">
        <v>374</v>
      </c>
      <c r="C248" s="106" t="s">
        <v>746</v>
      </c>
      <c r="D248" s="60">
        <v>1</v>
      </c>
      <c r="E248" s="74" t="s">
        <v>36</v>
      </c>
      <c r="F248" s="136" t="s">
        <v>48</v>
      </c>
      <c r="G248" s="206"/>
      <c r="H248" s="137">
        <f t="shared" si="10"/>
        <v>0</v>
      </c>
      <c r="I248" s="261"/>
    </row>
    <row r="249" spans="1:9" ht="12.75">
      <c r="A249" s="270"/>
      <c r="B249" s="263" t="s">
        <v>155</v>
      </c>
      <c r="C249" s="106" t="s">
        <v>375</v>
      </c>
      <c r="D249" s="60"/>
      <c r="E249" s="74" t="s">
        <v>46</v>
      </c>
      <c r="F249" s="206"/>
      <c r="G249" s="206"/>
      <c r="H249" s="137"/>
      <c r="I249" s="261"/>
    </row>
    <row r="250" spans="1:9" ht="12.75">
      <c r="A250" s="270"/>
      <c r="B250" s="263" t="s">
        <v>246</v>
      </c>
      <c r="C250" s="106" t="s">
        <v>376</v>
      </c>
      <c r="D250" s="60">
        <v>4</v>
      </c>
      <c r="E250" s="74" t="s">
        <v>36</v>
      </c>
      <c r="F250" s="206"/>
      <c r="G250" s="282"/>
      <c r="H250" s="137">
        <f t="shared" si="10"/>
        <v>0</v>
      </c>
      <c r="I250" s="261"/>
    </row>
    <row r="251" spans="1:9" ht="25.5">
      <c r="A251" s="268"/>
      <c r="B251" s="263" t="s">
        <v>222</v>
      </c>
      <c r="C251" s="106" t="s">
        <v>377</v>
      </c>
      <c r="D251" s="60">
        <v>1</v>
      </c>
      <c r="E251" s="74" t="s">
        <v>36</v>
      </c>
      <c r="F251" s="318"/>
      <c r="G251" s="318"/>
      <c r="H251" s="230">
        <f t="shared" si="10"/>
        <v>0</v>
      </c>
      <c r="I251" s="261"/>
    </row>
    <row r="252" spans="1:9" ht="12.75">
      <c r="A252" s="268"/>
      <c r="B252" s="263" t="s">
        <v>247</v>
      </c>
      <c r="C252" s="106" t="s">
        <v>378</v>
      </c>
      <c r="D252" s="60"/>
      <c r="E252" s="74" t="s">
        <v>46</v>
      </c>
      <c r="F252" s="206"/>
      <c r="G252" s="206"/>
      <c r="H252" s="137"/>
      <c r="I252" s="261"/>
    </row>
    <row r="253" spans="1:9" ht="12.75">
      <c r="A253" s="268"/>
      <c r="B253" s="263" t="s">
        <v>379</v>
      </c>
      <c r="C253" s="106" t="s">
        <v>380</v>
      </c>
      <c r="D253" s="60">
        <v>2</v>
      </c>
      <c r="E253" s="74" t="s">
        <v>36</v>
      </c>
      <c r="F253" s="206"/>
      <c r="G253" s="206"/>
      <c r="H253" s="137">
        <f t="shared" si="10"/>
        <v>0</v>
      </c>
      <c r="I253" s="261"/>
    </row>
    <row r="254" spans="1:9" ht="12.75">
      <c r="A254" s="268"/>
      <c r="B254" s="263" t="s">
        <v>381</v>
      </c>
      <c r="C254" s="106" t="s">
        <v>382</v>
      </c>
      <c r="D254" s="60">
        <v>4</v>
      </c>
      <c r="E254" s="74" t="s">
        <v>36</v>
      </c>
      <c r="F254" s="206"/>
      <c r="G254" s="206"/>
      <c r="H254" s="137">
        <f t="shared" si="10"/>
        <v>0</v>
      </c>
      <c r="I254" s="261"/>
    </row>
    <row r="255" spans="1:9" ht="12.75">
      <c r="A255" s="268"/>
      <c r="B255" s="263" t="s">
        <v>383</v>
      </c>
      <c r="C255" s="106" t="s">
        <v>376</v>
      </c>
      <c r="D255" s="60">
        <v>3</v>
      </c>
      <c r="E255" s="74" t="s">
        <v>36</v>
      </c>
      <c r="F255" s="206"/>
      <c r="G255" s="206"/>
      <c r="H255" s="137">
        <f t="shared" si="10"/>
        <v>0</v>
      </c>
      <c r="I255" s="261"/>
    </row>
    <row r="256" spans="1:9" ht="12.75">
      <c r="A256" s="268"/>
      <c r="B256" s="263" t="s">
        <v>678</v>
      </c>
      <c r="C256" s="106" t="s">
        <v>747</v>
      </c>
      <c r="D256" s="60">
        <v>16</v>
      </c>
      <c r="E256" s="74" t="s">
        <v>36</v>
      </c>
      <c r="F256" s="136" t="s">
        <v>48</v>
      </c>
      <c r="G256" s="206"/>
      <c r="H256" s="137">
        <f t="shared" si="10"/>
        <v>0</v>
      </c>
      <c r="I256" s="261"/>
    </row>
    <row r="257" spans="1:9" ht="12.75">
      <c r="A257" s="268"/>
      <c r="B257" s="263" t="s">
        <v>248</v>
      </c>
      <c r="C257" s="106" t="s">
        <v>384</v>
      </c>
      <c r="D257" s="60"/>
      <c r="E257" s="74" t="s">
        <v>46</v>
      </c>
      <c r="F257" s="206"/>
      <c r="G257" s="206"/>
      <c r="H257" s="137"/>
      <c r="I257" s="261"/>
    </row>
    <row r="258" spans="1:9" ht="12.75">
      <c r="A258" s="268"/>
      <c r="B258" s="263" t="s">
        <v>385</v>
      </c>
      <c r="C258" s="106" t="s">
        <v>386</v>
      </c>
      <c r="D258" s="60">
        <v>1</v>
      </c>
      <c r="E258" s="74" t="s">
        <v>36</v>
      </c>
      <c r="F258" s="206"/>
      <c r="G258" s="206"/>
      <c r="H258" s="137">
        <f t="shared" si="10"/>
        <v>0</v>
      </c>
      <c r="I258" s="261"/>
    </row>
    <row r="259" spans="1:9" ht="12.75">
      <c r="A259" s="268"/>
      <c r="B259" s="263" t="s">
        <v>387</v>
      </c>
      <c r="C259" s="106" t="s">
        <v>388</v>
      </c>
      <c r="D259" s="60">
        <v>6</v>
      </c>
      <c r="E259" s="74" t="s">
        <v>36</v>
      </c>
      <c r="F259" s="206"/>
      <c r="G259" s="206"/>
      <c r="H259" s="137">
        <f t="shared" si="10"/>
        <v>0</v>
      </c>
      <c r="I259" s="261"/>
    </row>
    <row r="260" spans="1:9" ht="12.75">
      <c r="A260" s="268"/>
      <c r="B260" s="263" t="s">
        <v>389</v>
      </c>
      <c r="C260" s="106" t="s">
        <v>390</v>
      </c>
      <c r="D260" s="60">
        <v>1</v>
      </c>
      <c r="E260" s="74" t="s">
        <v>36</v>
      </c>
      <c r="F260" s="206"/>
      <c r="G260" s="206"/>
      <c r="H260" s="137">
        <f t="shared" si="10"/>
        <v>0</v>
      </c>
      <c r="I260" s="261"/>
    </row>
    <row r="261" spans="1:9" ht="12.75">
      <c r="A261" s="268"/>
      <c r="B261" s="263" t="s">
        <v>391</v>
      </c>
      <c r="C261" s="106" t="s">
        <v>691</v>
      </c>
      <c r="D261" s="60">
        <v>1530</v>
      </c>
      <c r="E261" s="74" t="s">
        <v>40</v>
      </c>
      <c r="F261" s="206"/>
      <c r="G261" s="206"/>
      <c r="H261" s="137">
        <f t="shared" si="10"/>
        <v>0</v>
      </c>
      <c r="I261" s="261"/>
    </row>
    <row r="262" spans="1:9" ht="12.75">
      <c r="A262" s="268"/>
      <c r="B262" s="263" t="s">
        <v>392</v>
      </c>
      <c r="C262" s="106" t="s">
        <v>692</v>
      </c>
      <c r="D262" s="60">
        <v>450</v>
      </c>
      <c r="E262" s="74" t="s">
        <v>40</v>
      </c>
      <c r="F262" s="206"/>
      <c r="G262" s="206"/>
      <c r="H262" s="137">
        <f t="shared" si="10"/>
        <v>0</v>
      </c>
      <c r="I262" s="261"/>
    </row>
    <row r="263" spans="1:9" ht="12.75">
      <c r="A263" s="268"/>
      <c r="B263" s="263" t="s">
        <v>393</v>
      </c>
      <c r="C263" s="106" t="s">
        <v>394</v>
      </c>
      <c r="D263" s="60">
        <v>20</v>
      </c>
      <c r="E263" s="74" t="s">
        <v>40</v>
      </c>
      <c r="F263" s="206"/>
      <c r="G263" s="206"/>
      <c r="H263" s="137">
        <f t="shared" si="10"/>
        <v>0</v>
      </c>
      <c r="I263" s="261"/>
    </row>
    <row r="264" spans="1:9" ht="25.5">
      <c r="A264" s="270"/>
      <c r="B264" s="263" t="s">
        <v>395</v>
      </c>
      <c r="C264" s="106" t="s">
        <v>396</v>
      </c>
      <c r="D264" s="60">
        <v>1</v>
      </c>
      <c r="E264" s="74" t="s">
        <v>366</v>
      </c>
      <c r="F264" s="282"/>
      <c r="G264" s="282"/>
      <c r="H264" s="230">
        <f t="shared" si="10"/>
        <v>0</v>
      </c>
      <c r="I264" s="261"/>
    </row>
    <row r="265" spans="1:9" ht="12.75">
      <c r="A265" s="270"/>
      <c r="B265" s="263" t="s">
        <v>397</v>
      </c>
      <c r="C265" s="106" t="s">
        <v>365</v>
      </c>
      <c r="D265" s="265">
        <v>5</v>
      </c>
      <c r="E265" s="265" t="s">
        <v>366</v>
      </c>
      <c r="F265" s="206"/>
      <c r="G265" s="206"/>
      <c r="H265" s="137">
        <f t="shared" si="10"/>
        <v>0</v>
      </c>
      <c r="I265" s="261"/>
    </row>
    <row r="266" spans="1:9" ht="12.75">
      <c r="A266" s="268"/>
      <c r="B266" s="263" t="s">
        <v>398</v>
      </c>
      <c r="C266" s="106" t="s">
        <v>399</v>
      </c>
      <c r="D266" s="60">
        <v>3</v>
      </c>
      <c r="E266" s="74" t="s">
        <v>369</v>
      </c>
      <c r="F266" s="282"/>
      <c r="G266" s="282"/>
      <c r="H266" s="230">
        <f t="shared" si="10"/>
        <v>0</v>
      </c>
      <c r="I266" s="261"/>
    </row>
    <row r="267" spans="1:9" ht="12.75">
      <c r="A267" s="268"/>
      <c r="B267" s="54">
        <v>3</v>
      </c>
      <c r="C267" s="106" t="s">
        <v>400</v>
      </c>
      <c r="D267" s="60"/>
      <c r="E267" s="74"/>
      <c r="F267" s="206"/>
      <c r="G267" s="206"/>
      <c r="H267" s="137"/>
      <c r="I267" s="261"/>
    </row>
    <row r="268" spans="1:9" ht="191.25">
      <c r="A268" s="268"/>
      <c r="B268" s="140" t="s">
        <v>54</v>
      </c>
      <c r="C268" s="266" t="s">
        <v>679</v>
      </c>
      <c r="D268" s="60">
        <v>21</v>
      </c>
      <c r="E268" s="74" t="s">
        <v>36</v>
      </c>
      <c r="F268" s="206"/>
      <c r="G268" s="206"/>
      <c r="H268" s="137">
        <f aca="true" t="shared" si="11" ref="H268:H324">SUM(F268:G268)*D268</f>
        <v>0</v>
      </c>
      <c r="I268" s="261"/>
    </row>
    <row r="269" spans="1:9" ht="178.5">
      <c r="A269" s="268"/>
      <c r="B269" s="140" t="s">
        <v>198</v>
      </c>
      <c r="C269" s="266" t="s">
        <v>680</v>
      </c>
      <c r="D269" s="60">
        <v>2</v>
      </c>
      <c r="E269" s="74" t="s">
        <v>36</v>
      </c>
      <c r="F269" s="206"/>
      <c r="G269" s="206"/>
      <c r="H269" s="137">
        <f t="shared" si="11"/>
        <v>0</v>
      </c>
      <c r="I269" s="261"/>
    </row>
    <row r="270" spans="1:9" ht="25.5">
      <c r="A270" s="268"/>
      <c r="B270" s="140" t="s">
        <v>199</v>
      </c>
      <c r="C270" s="141" t="s">
        <v>748</v>
      </c>
      <c r="D270" s="60">
        <v>6</v>
      </c>
      <c r="E270" s="74" t="s">
        <v>36</v>
      </c>
      <c r="F270" s="206"/>
      <c r="G270" s="206"/>
      <c r="H270" s="137">
        <f t="shared" si="11"/>
        <v>0</v>
      </c>
      <c r="I270" s="261"/>
    </row>
    <row r="271" spans="1:9" ht="38.25">
      <c r="A271" s="268"/>
      <c r="B271" s="140" t="s">
        <v>237</v>
      </c>
      <c r="C271" s="141" t="s">
        <v>401</v>
      </c>
      <c r="D271" s="60">
        <v>6</v>
      </c>
      <c r="E271" s="74" t="s">
        <v>36</v>
      </c>
      <c r="F271" s="282"/>
      <c r="G271" s="282"/>
      <c r="H271" s="230">
        <f t="shared" si="11"/>
        <v>0</v>
      </c>
      <c r="I271" s="261"/>
    </row>
    <row r="272" spans="1:9" ht="38.25">
      <c r="A272" s="268"/>
      <c r="B272" s="140" t="s">
        <v>249</v>
      </c>
      <c r="C272" s="141" t="s">
        <v>402</v>
      </c>
      <c r="D272" s="60">
        <v>3</v>
      </c>
      <c r="E272" s="74" t="s">
        <v>36</v>
      </c>
      <c r="F272" s="282"/>
      <c r="G272" s="282"/>
      <c r="H272" s="230">
        <f t="shared" si="11"/>
        <v>0</v>
      </c>
      <c r="I272" s="261"/>
    </row>
    <row r="273" spans="1:9" ht="38.25">
      <c r="A273" s="268"/>
      <c r="B273" s="140" t="s">
        <v>250</v>
      </c>
      <c r="C273" s="141" t="s">
        <v>403</v>
      </c>
      <c r="D273" s="60">
        <v>1</v>
      </c>
      <c r="E273" s="74" t="s">
        <v>36</v>
      </c>
      <c r="F273" s="282"/>
      <c r="G273" s="282"/>
      <c r="H273" s="230">
        <f t="shared" si="11"/>
        <v>0</v>
      </c>
      <c r="I273" s="261"/>
    </row>
    <row r="274" spans="1:9" ht="12.75">
      <c r="A274" s="268"/>
      <c r="B274" s="140" t="s">
        <v>251</v>
      </c>
      <c r="C274" s="141" t="s">
        <v>404</v>
      </c>
      <c r="D274" s="60">
        <v>15</v>
      </c>
      <c r="E274" s="74" t="s">
        <v>36</v>
      </c>
      <c r="F274" s="206"/>
      <c r="G274" s="206"/>
      <c r="H274" s="137">
        <f t="shared" si="11"/>
        <v>0</v>
      </c>
      <c r="I274" s="261"/>
    </row>
    <row r="275" spans="1:9" ht="12.75">
      <c r="A275" s="268"/>
      <c r="B275" s="140" t="s">
        <v>252</v>
      </c>
      <c r="C275" s="106" t="s">
        <v>405</v>
      </c>
      <c r="D275" s="60"/>
      <c r="E275" s="74"/>
      <c r="F275" s="206"/>
      <c r="G275" s="206"/>
      <c r="H275" s="137"/>
      <c r="I275" s="261"/>
    </row>
    <row r="276" spans="1:9" ht="12.75">
      <c r="A276" s="268"/>
      <c r="B276" s="140" t="s">
        <v>681</v>
      </c>
      <c r="C276" s="106" t="s">
        <v>406</v>
      </c>
      <c r="D276" s="60">
        <v>8</v>
      </c>
      <c r="E276" s="74" t="s">
        <v>36</v>
      </c>
      <c r="F276" s="206"/>
      <c r="G276" s="206"/>
      <c r="H276" s="137">
        <f t="shared" si="11"/>
        <v>0</v>
      </c>
      <c r="I276" s="261"/>
    </row>
    <row r="277" spans="1:9" ht="12.75">
      <c r="A277" s="268"/>
      <c r="B277" s="140" t="s">
        <v>682</v>
      </c>
      <c r="C277" s="106" t="s">
        <v>407</v>
      </c>
      <c r="D277" s="60">
        <v>2</v>
      </c>
      <c r="E277" s="74" t="s">
        <v>36</v>
      </c>
      <c r="F277" s="206"/>
      <c r="G277" s="206"/>
      <c r="H277" s="137">
        <f t="shared" si="11"/>
        <v>0</v>
      </c>
      <c r="I277" s="153"/>
    </row>
    <row r="278" spans="1:9" ht="12.75">
      <c r="A278" s="268"/>
      <c r="B278" s="140" t="s">
        <v>683</v>
      </c>
      <c r="C278" s="106" t="s">
        <v>408</v>
      </c>
      <c r="D278" s="60">
        <v>45</v>
      </c>
      <c r="E278" s="74" t="s">
        <v>36</v>
      </c>
      <c r="F278" s="206"/>
      <c r="G278" s="206"/>
      <c r="H278" s="137">
        <f t="shared" si="11"/>
        <v>0</v>
      </c>
      <c r="I278" s="153"/>
    </row>
    <row r="279" spans="1:9" ht="12.75">
      <c r="A279" s="268"/>
      <c r="B279" s="140" t="s">
        <v>253</v>
      </c>
      <c r="C279" s="106" t="s">
        <v>409</v>
      </c>
      <c r="D279" s="60">
        <v>32</v>
      </c>
      <c r="E279" s="74" t="s">
        <v>36</v>
      </c>
      <c r="F279" s="206"/>
      <c r="G279" s="206"/>
      <c r="H279" s="137">
        <f t="shared" si="11"/>
        <v>0</v>
      </c>
      <c r="I279" s="153"/>
    </row>
    <row r="280" spans="1:9" ht="12.75">
      <c r="A280" s="268"/>
      <c r="B280" s="140" t="s">
        <v>411</v>
      </c>
      <c r="C280" s="106" t="s">
        <v>410</v>
      </c>
      <c r="D280" s="60">
        <v>98</v>
      </c>
      <c r="E280" s="74" t="s">
        <v>36</v>
      </c>
      <c r="F280" s="206"/>
      <c r="G280" s="206"/>
      <c r="H280" s="137">
        <f t="shared" si="11"/>
        <v>0</v>
      </c>
      <c r="I280" s="153"/>
    </row>
    <row r="281" spans="1:9" ht="12.75">
      <c r="A281" s="268"/>
      <c r="B281" s="140" t="s">
        <v>415</v>
      </c>
      <c r="C281" s="106" t="s">
        <v>412</v>
      </c>
      <c r="D281" s="60"/>
      <c r="E281" s="74"/>
      <c r="F281" s="206"/>
      <c r="G281" s="206"/>
      <c r="H281" s="137"/>
      <c r="I281" s="153"/>
    </row>
    <row r="282" spans="1:9" ht="12.75">
      <c r="A282" s="268"/>
      <c r="B282" s="140" t="s">
        <v>417</v>
      </c>
      <c r="C282" s="106" t="s">
        <v>413</v>
      </c>
      <c r="D282" s="60">
        <v>125</v>
      </c>
      <c r="E282" s="74" t="s">
        <v>36</v>
      </c>
      <c r="F282" s="206"/>
      <c r="G282" s="206"/>
      <c r="H282" s="137">
        <f t="shared" si="11"/>
        <v>0</v>
      </c>
      <c r="I282" s="153"/>
    </row>
    <row r="283" spans="1:9" ht="12.75">
      <c r="A283" s="268"/>
      <c r="B283" s="140" t="s">
        <v>418</v>
      </c>
      <c r="C283" s="106" t="s">
        <v>414</v>
      </c>
      <c r="D283" s="60">
        <v>35</v>
      </c>
      <c r="E283" s="74" t="s">
        <v>36</v>
      </c>
      <c r="F283" s="206"/>
      <c r="G283" s="206"/>
      <c r="H283" s="137">
        <f t="shared" si="11"/>
        <v>0</v>
      </c>
      <c r="I283" s="153"/>
    </row>
    <row r="284" spans="1:9" ht="12.75">
      <c r="A284" s="268"/>
      <c r="B284" s="140" t="s">
        <v>715</v>
      </c>
      <c r="C284" s="106" t="s">
        <v>416</v>
      </c>
      <c r="D284" s="60"/>
      <c r="E284" s="74"/>
      <c r="F284" s="206"/>
      <c r="G284" s="206"/>
      <c r="H284" s="137"/>
      <c r="I284" s="153"/>
    </row>
    <row r="285" spans="1:9" ht="12.75">
      <c r="A285" s="268"/>
      <c r="B285" s="140" t="s">
        <v>421</v>
      </c>
      <c r="C285" s="106" t="s">
        <v>413</v>
      </c>
      <c r="D285" s="60">
        <v>86</v>
      </c>
      <c r="E285" s="74" t="s">
        <v>40</v>
      </c>
      <c r="F285" s="206"/>
      <c r="G285" s="206"/>
      <c r="H285" s="137">
        <f t="shared" si="11"/>
        <v>0</v>
      </c>
      <c r="I285" s="153"/>
    </row>
    <row r="286" spans="1:9" ht="12.75">
      <c r="A286" s="268"/>
      <c r="B286" s="140" t="s">
        <v>422</v>
      </c>
      <c r="C286" s="106" t="s">
        <v>414</v>
      </c>
      <c r="D286" s="60">
        <v>25</v>
      </c>
      <c r="E286" s="74" t="s">
        <v>40</v>
      </c>
      <c r="F286" s="206"/>
      <c r="G286" s="206"/>
      <c r="H286" s="137">
        <f t="shared" si="11"/>
        <v>0</v>
      </c>
      <c r="I286" s="153"/>
    </row>
    <row r="287" spans="1:9" ht="12.75">
      <c r="A287" s="268"/>
      <c r="B287" s="140" t="s">
        <v>716</v>
      </c>
      <c r="C287" s="106" t="s">
        <v>419</v>
      </c>
      <c r="D287" s="60">
        <v>30</v>
      </c>
      <c r="E287" s="74" t="s">
        <v>40</v>
      </c>
      <c r="F287" s="206"/>
      <c r="G287" s="206"/>
      <c r="H287" s="137">
        <f t="shared" si="11"/>
        <v>0</v>
      </c>
      <c r="I287" s="153"/>
    </row>
    <row r="288" spans="1:9" ht="12.75">
      <c r="A288" s="268"/>
      <c r="B288" s="140" t="s">
        <v>424</v>
      </c>
      <c r="C288" s="106" t="s">
        <v>420</v>
      </c>
      <c r="D288" s="60"/>
      <c r="E288" s="74"/>
      <c r="F288" s="206"/>
      <c r="G288" s="206"/>
      <c r="H288" s="137"/>
      <c r="I288" s="153"/>
    </row>
    <row r="289" spans="1:9" ht="12.75">
      <c r="A289" s="268"/>
      <c r="B289" s="140" t="s">
        <v>684</v>
      </c>
      <c r="C289" s="106" t="s">
        <v>413</v>
      </c>
      <c r="D289" s="60">
        <v>30</v>
      </c>
      <c r="E289" s="74" t="s">
        <v>40</v>
      </c>
      <c r="F289" s="206"/>
      <c r="G289" s="206"/>
      <c r="H289" s="137">
        <f t="shared" si="11"/>
        <v>0</v>
      </c>
      <c r="I289" s="153"/>
    </row>
    <row r="290" spans="1:9" ht="12.75">
      <c r="A290" s="268"/>
      <c r="B290" s="140" t="s">
        <v>685</v>
      </c>
      <c r="C290" s="106" t="s">
        <v>423</v>
      </c>
      <c r="D290" s="60">
        <v>40</v>
      </c>
      <c r="E290" s="74" t="s">
        <v>40</v>
      </c>
      <c r="F290" s="206"/>
      <c r="G290" s="206"/>
      <c r="H290" s="137">
        <f t="shared" si="11"/>
        <v>0</v>
      </c>
      <c r="I290" s="153"/>
    </row>
    <row r="291" spans="1:9" ht="25.5">
      <c r="A291" s="268"/>
      <c r="B291" s="140" t="s">
        <v>426</v>
      </c>
      <c r="C291" s="106" t="s">
        <v>425</v>
      </c>
      <c r="D291" s="60">
        <v>4</v>
      </c>
      <c r="E291" s="74" t="s">
        <v>36</v>
      </c>
      <c r="F291" s="206"/>
      <c r="G291" s="206"/>
      <c r="H291" s="137">
        <f t="shared" si="11"/>
        <v>0</v>
      </c>
      <c r="I291" s="153"/>
    </row>
    <row r="292" spans="1:9" ht="25.5">
      <c r="A292" s="268"/>
      <c r="B292" s="140" t="s">
        <v>428</v>
      </c>
      <c r="C292" s="106" t="s">
        <v>427</v>
      </c>
      <c r="D292" s="60">
        <v>5</v>
      </c>
      <c r="E292" s="74" t="s">
        <v>36</v>
      </c>
      <c r="F292" s="206"/>
      <c r="G292" s="206"/>
      <c r="H292" s="137">
        <f t="shared" si="11"/>
        <v>0</v>
      </c>
      <c r="I292" s="153"/>
    </row>
    <row r="293" spans="1:9" ht="25.5">
      <c r="A293" s="268"/>
      <c r="B293" s="140" t="s">
        <v>430</v>
      </c>
      <c r="C293" s="106" t="s">
        <v>429</v>
      </c>
      <c r="D293" s="60">
        <v>2</v>
      </c>
      <c r="E293" s="74" t="s">
        <v>36</v>
      </c>
      <c r="F293" s="206"/>
      <c r="G293" s="206"/>
      <c r="H293" s="137">
        <f t="shared" si="11"/>
        <v>0</v>
      </c>
      <c r="I293" s="153"/>
    </row>
    <row r="294" spans="1:9" ht="12.75">
      <c r="A294" s="268"/>
      <c r="B294" s="140" t="s">
        <v>495</v>
      </c>
      <c r="C294" s="106" t="s">
        <v>431</v>
      </c>
      <c r="D294" s="60">
        <v>32</v>
      </c>
      <c r="E294" s="74" t="s">
        <v>36</v>
      </c>
      <c r="F294" s="206"/>
      <c r="G294" s="206"/>
      <c r="H294" s="137">
        <f t="shared" si="11"/>
        <v>0</v>
      </c>
      <c r="I294" s="153"/>
    </row>
    <row r="295" spans="1:9" ht="12.75">
      <c r="A295" s="268"/>
      <c r="B295" s="140" t="s">
        <v>432</v>
      </c>
      <c r="C295" s="106" t="s">
        <v>686</v>
      </c>
      <c r="D295" s="60">
        <v>9</v>
      </c>
      <c r="E295" s="74" t="s">
        <v>40</v>
      </c>
      <c r="F295" s="206"/>
      <c r="G295" s="206"/>
      <c r="H295" s="137">
        <f t="shared" si="11"/>
        <v>0</v>
      </c>
      <c r="I295" s="153"/>
    </row>
    <row r="296" spans="1:9" ht="12.75">
      <c r="A296" s="268"/>
      <c r="B296" s="140" t="s">
        <v>433</v>
      </c>
      <c r="C296" s="106" t="s">
        <v>749</v>
      </c>
      <c r="D296" s="60">
        <v>36</v>
      </c>
      <c r="E296" s="74" t="s">
        <v>40</v>
      </c>
      <c r="F296" s="136" t="s">
        <v>48</v>
      </c>
      <c r="G296" s="206"/>
      <c r="H296" s="137">
        <f t="shared" si="11"/>
        <v>0</v>
      </c>
      <c r="I296" s="153"/>
    </row>
    <row r="297" spans="1:9" ht="12.75">
      <c r="A297" s="268"/>
      <c r="B297" s="140" t="s">
        <v>434</v>
      </c>
      <c r="C297" s="106" t="s">
        <v>436</v>
      </c>
      <c r="D297" s="60">
        <v>8</v>
      </c>
      <c r="E297" s="74" t="s">
        <v>36</v>
      </c>
      <c r="F297" s="206"/>
      <c r="G297" s="206"/>
      <c r="H297" s="137">
        <f t="shared" si="11"/>
        <v>0</v>
      </c>
      <c r="I297" s="153"/>
    </row>
    <row r="298" spans="1:9" ht="15.75" customHeight="1">
      <c r="A298" s="268"/>
      <c r="B298" s="140" t="s">
        <v>435</v>
      </c>
      <c r="C298" s="106" t="s">
        <v>438</v>
      </c>
      <c r="D298" s="60">
        <v>20</v>
      </c>
      <c r="E298" s="74" t="s">
        <v>36</v>
      </c>
      <c r="F298" s="206"/>
      <c r="G298" s="206"/>
      <c r="H298" s="137">
        <f t="shared" si="11"/>
        <v>0</v>
      </c>
      <c r="I298" s="153"/>
    </row>
    <row r="299" spans="1:9" ht="25.5">
      <c r="A299" s="268"/>
      <c r="B299" s="140" t="s">
        <v>437</v>
      </c>
      <c r="C299" s="106" t="s">
        <v>440</v>
      </c>
      <c r="D299" s="60">
        <v>45</v>
      </c>
      <c r="E299" s="74" t="s">
        <v>40</v>
      </c>
      <c r="F299" s="206"/>
      <c r="G299" s="206"/>
      <c r="H299" s="137">
        <f t="shared" si="11"/>
        <v>0</v>
      </c>
      <c r="I299" s="153"/>
    </row>
    <row r="300" spans="1:9" ht="12.75">
      <c r="A300" s="268"/>
      <c r="B300" s="140" t="s">
        <v>439</v>
      </c>
      <c r="C300" s="106" t="s">
        <v>442</v>
      </c>
      <c r="D300" s="60">
        <v>45</v>
      </c>
      <c r="E300" s="74" t="s">
        <v>40</v>
      </c>
      <c r="F300" s="206"/>
      <c r="G300" s="206"/>
      <c r="H300" s="137">
        <f t="shared" si="11"/>
        <v>0</v>
      </c>
      <c r="I300" s="153"/>
    </row>
    <row r="301" spans="1:9" ht="12.75">
      <c r="A301" s="268"/>
      <c r="B301" s="140" t="s">
        <v>441</v>
      </c>
      <c r="C301" s="106" t="s">
        <v>444</v>
      </c>
      <c r="D301" s="60">
        <v>5</v>
      </c>
      <c r="E301" s="74" t="s">
        <v>40</v>
      </c>
      <c r="F301" s="206"/>
      <c r="G301" s="206"/>
      <c r="H301" s="137">
        <f t="shared" si="11"/>
        <v>0</v>
      </c>
      <c r="I301" s="153"/>
    </row>
    <row r="302" spans="1:9" ht="12.75">
      <c r="A302" s="268"/>
      <c r="B302" s="140" t="s">
        <v>443</v>
      </c>
      <c r="C302" s="106" t="s">
        <v>446</v>
      </c>
      <c r="D302" s="60">
        <v>33</v>
      </c>
      <c r="E302" s="74" t="s">
        <v>36</v>
      </c>
      <c r="F302" s="206"/>
      <c r="G302" s="206"/>
      <c r="H302" s="137">
        <f t="shared" si="11"/>
        <v>0</v>
      </c>
      <c r="I302" s="153"/>
    </row>
    <row r="303" spans="1:9" ht="12.75">
      <c r="A303" s="268"/>
      <c r="B303" s="140" t="s">
        <v>445</v>
      </c>
      <c r="C303" s="106" t="s">
        <v>448</v>
      </c>
      <c r="D303" s="60">
        <v>3</v>
      </c>
      <c r="E303" s="74" t="s">
        <v>36</v>
      </c>
      <c r="F303" s="206"/>
      <c r="G303" s="206"/>
      <c r="H303" s="137">
        <f t="shared" si="11"/>
        <v>0</v>
      </c>
      <c r="I303" s="153"/>
    </row>
    <row r="304" spans="1:9" ht="12.75">
      <c r="A304" s="268"/>
      <c r="B304" s="140" t="s">
        <v>447</v>
      </c>
      <c r="C304" s="106" t="s">
        <v>450</v>
      </c>
      <c r="D304" s="60">
        <v>10</v>
      </c>
      <c r="E304" s="74" t="s">
        <v>36</v>
      </c>
      <c r="F304" s="206"/>
      <c r="G304" s="206"/>
      <c r="H304" s="137">
        <f t="shared" si="11"/>
        <v>0</v>
      </c>
      <c r="I304" s="153"/>
    </row>
    <row r="305" spans="1:9" ht="12.75">
      <c r="A305" s="268"/>
      <c r="B305" s="140" t="s">
        <v>449</v>
      </c>
      <c r="C305" s="106" t="s">
        <v>452</v>
      </c>
      <c r="D305" s="60">
        <v>2</v>
      </c>
      <c r="E305" s="74" t="s">
        <v>36</v>
      </c>
      <c r="F305" s="206"/>
      <c r="G305" s="206"/>
      <c r="H305" s="137">
        <f t="shared" si="11"/>
        <v>0</v>
      </c>
      <c r="I305" s="153"/>
    </row>
    <row r="306" spans="1:9" ht="12.75">
      <c r="A306" s="268"/>
      <c r="B306" s="140" t="s">
        <v>451</v>
      </c>
      <c r="C306" s="106" t="s">
        <v>454</v>
      </c>
      <c r="D306" s="60">
        <v>50</v>
      </c>
      <c r="E306" s="74" t="s">
        <v>36</v>
      </c>
      <c r="F306" s="206"/>
      <c r="G306" s="206"/>
      <c r="H306" s="137">
        <f t="shared" si="11"/>
        <v>0</v>
      </c>
      <c r="I306" s="153"/>
    </row>
    <row r="307" spans="1:9" ht="12.75">
      <c r="A307" s="268"/>
      <c r="B307" s="140" t="s">
        <v>453</v>
      </c>
      <c r="C307" s="106" t="s">
        <v>456</v>
      </c>
      <c r="D307" s="60">
        <v>72</v>
      </c>
      <c r="E307" s="74" t="s">
        <v>40</v>
      </c>
      <c r="F307" s="206"/>
      <c r="G307" s="206"/>
      <c r="H307" s="137">
        <f t="shared" si="11"/>
        <v>0</v>
      </c>
      <c r="I307" s="153"/>
    </row>
    <row r="308" spans="1:9" ht="12.75">
      <c r="A308" s="268"/>
      <c r="B308" s="140" t="s">
        <v>455</v>
      </c>
      <c r="C308" s="106" t="s">
        <v>458</v>
      </c>
      <c r="D308" s="60">
        <v>52</v>
      </c>
      <c r="E308" s="74" t="s">
        <v>36</v>
      </c>
      <c r="F308" s="206"/>
      <c r="G308" s="206"/>
      <c r="H308" s="137">
        <f t="shared" si="11"/>
        <v>0</v>
      </c>
      <c r="I308" s="153"/>
    </row>
    <row r="309" spans="1:9" ht="12.75">
      <c r="A309" s="268"/>
      <c r="B309" s="140" t="s">
        <v>457</v>
      </c>
      <c r="C309" s="106" t="s">
        <v>460</v>
      </c>
      <c r="D309" s="60">
        <v>52</v>
      </c>
      <c r="E309" s="74" t="s">
        <v>36</v>
      </c>
      <c r="F309" s="206"/>
      <c r="G309" s="206"/>
      <c r="H309" s="137">
        <f t="shared" si="11"/>
        <v>0</v>
      </c>
      <c r="I309" s="153"/>
    </row>
    <row r="310" spans="1:9" ht="12.75">
      <c r="A310" s="268"/>
      <c r="B310" s="140" t="s">
        <v>459</v>
      </c>
      <c r="C310" s="106" t="s">
        <v>462</v>
      </c>
      <c r="D310" s="60">
        <v>12</v>
      </c>
      <c r="E310" s="74" t="s">
        <v>463</v>
      </c>
      <c r="F310" s="206"/>
      <c r="G310" s="206"/>
      <c r="H310" s="137">
        <f t="shared" si="11"/>
        <v>0</v>
      </c>
      <c r="I310" s="153"/>
    </row>
    <row r="311" spans="1:9" ht="12.75">
      <c r="A311" s="268"/>
      <c r="B311" s="140" t="s">
        <v>461</v>
      </c>
      <c r="C311" s="106" t="s">
        <v>465</v>
      </c>
      <c r="D311" s="60">
        <v>72</v>
      </c>
      <c r="E311" s="74" t="s">
        <v>36</v>
      </c>
      <c r="F311" s="206"/>
      <c r="G311" s="206"/>
      <c r="H311" s="137">
        <f t="shared" si="11"/>
        <v>0</v>
      </c>
      <c r="I311" s="153"/>
    </row>
    <row r="312" spans="1:9" ht="12.75">
      <c r="A312" s="268"/>
      <c r="B312" s="140" t="s">
        <v>464</v>
      </c>
      <c r="C312" s="106" t="s">
        <v>467</v>
      </c>
      <c r="D312" s="60">
        <v>38</v>
      </c>
      <c r="E312" s="74" t="s">
        <v>36</v>
      </c>
      <c r="F312" s="206"/>
      <c r="G312" s="206"/>
      <c r="H312" s="137">
        <f t="shared" si="11"/>
        <v>0</v>
      </c>
      <c r="I312" s="153"/>
    </row>
    <row r="313" spans="1:9" ht="12.75">
      <c r="A313" s="268"/>
      <c r="B313" s="140" t="s">
        <v>466</v>
      </c>
      <c r="C313" s="106" t="s">
        <v>469</v>
      </c>
      <c r="D313" s="60">
        <v>25</v>
      </c>
      <c r="E313" s="74" t="s">
        <v>36</v>
      </c>
      <c r="F313" s="206"/>
      <c r="G313" s="206"/>
      <c r="H313" s="137">
        <f t="shared" si="11"/>
        <v>0</v>
      </c>
      <c r="I313" s="153"/>
    </row>
    <row r="314" spans="1:9" ht="12.75">
      <c r="A314" s="268"/>
      <c r="B314" s="140" t="s">
        <v>468</v>
      </c>
      <c r="C314" s="106" t="s">
        <v>471</v>
      </c>
      <c r="D314" s="60">
        <v>300</v>
      </c>
      <c r="E314" s="74" t="s">
        <v>369</v>
      </c>
      <c r="F314" s="206"/>
      <c r="G314" s="206"/>
      <c r="H314" s="137">
        <f t="shared" si="11"/>
        <v>0</v>
      </c>
      <c r="I314" s="153"/>
    </row>
    <row r="315" spans="1:9" ht="12.75">
      <c r="A315" s="268"/>
      <c r="B315" s="140" t="s">
        <v>470</v>
      </c>
      <c r="C315" s="106" t="s">
        <v>473</v>
      </c>
      <c r="D315" s="60">
        <v>52</v>
      </c>
      <c r="E315" s="74" t="s">
        <v>36</v>
      </c>
      <c r="F315" s="206"/>
      <c r="G315" s="206"/>
      <c r="H315" s="137">
        <f t="shared" si="11"/>
        <v>0</v>
      </c>
      <c r="I315" s="153"/>
    </row>
    <row r="316" spans="1:9" ht="12.75">
      <c r="A316" s="268"/>
      <c r="B316" s="140" t="s">
        <v>472</v>
      </c>
      <c r="C316" s="106" t="s">
        <v>475</v>
      </c>
      <c r="D316" s="60">
        <v>1</v>
      </c>
      <c r="E316" s="74" t="s">
        <v>36</v>
      </c>
      <c r="F316" s="206"/>
      <c r="G316" s="206"/>
      <c r="H316" s="137">
        <f t="shared" si="11"/>
        <v>0</v>
      </c>
      <c r="I316" s="153"/>
    </row>
    <row r="317" spans="1:9" ht="12.75">
      <c r="A317" s="268"/>
      <c r="B317" s="140" t="s">
        <v>474</v>
      </c>
      <c r="C317" s="106" t="s">
        <v>477</v>
      </c>
      <c r="D317" s="60">
        <v>4</v>
      </c>
      <c r="E317" s="74" t="s">
        <v>36</v>
      </c>
      <c r="F317" s="206"/>
      <c r="G317" s="206"/>
      <c r="H317" s="137">
        <f t="shared" si="11"/>
        <v>0</v>
      </c>
      <c r="I317" s="153"/>
    </row>
    <row r="318" spans="1:9" ht="12.75">
      <c r="A318" s="268"/>
      <c r="B318" s="140" t="s">
        <v>476</v>
      </c>
      <c r="C318" s="106" t="s">
        <v>479</v>
      </c>
      <c r="D318" s="60">
        <v>75</v>
      </c>
      <c r="E318" s="74" t="s">
        <v>40</v>
      </c>
      <c r="F318" s="206"/>
      <c r="G318" s="206"/>
      <c r="H318" s="137">
        <f t="shared" si="11"/>
        <v>0</v>
      </c>
      <c r="I318" s="153"/>
    </row>
    <row r="319" spans="1:9" ht="12.75">
      <c r="A319" s="268"/>
      <c r="B319" s="140" t="s">
        <v>478</v>
      </c>
      <c r="C319" s="106" t="s">
        <v>481</v>
      </c>
      <c r="D319" s="60">
        <v>38</v>
      </c>
      <c r="E319" s="74" t="s">
        <v>369</v>
      </c>
      <c r="F319" s="206"/>
      <c r="G319" s="206"/>
      <c r="H319" s="137">
        <f t="shared" si="11"/>
        <v>0</v>
      </c>
      <c r="I319" s="153"/>
    </row>
    <row r="320" spans="1:9" ht="12.75">
      <c r="A320" s="268"/>
      <c r="B320" s="140" t="s">
        <v>480</v>
      </c>
      <c r="C320" s="106" t="s">
        <v>483</v>
      </c>
      <c r="D320" s="60">
        <v>38</v>
      </c>
      <c r="E320" s="74" t="s">
        <v>369</v>
      </c>
      <c r="F320" s="206"/>
      <c r="G320" s="206"/>
      <c r="H320" s="137">
        <f t="shared" si="11"/>
        <v>0</v>
      </c>
      <c r="I320" s="153"/>
    </row>
    <row r="321" spans="1:9" ht="12.75">
      <c r="A321" s="268"/>
      <c r="B321" s="140" t="s">
        <v>482</v>
      </c>
      <c r="C321" s="106" t="s">
        <v>485</v>
      </c>
      <c r="D321" s="60">
        <v>2</v>
      </c>
      <c r="E321" s="74" t="s">
        <v>366</v>
      </c>
      <c r="F321" s="206"/>
      <c r="G321" s="206"/>
      <c r="H321" s="137">
        <f t="shared" si="11"/>
        <v>0</v>
      </c>
      <c r="I321" s="153"/>
    </row>
    <row r="322" spans="1:9" ht="12.75">
      <c r="A322" s="268"/>
      <c r="B322" s="140" t="s">
        <v>484</v>
      </c>
      <c r="C322" s="106" t="s">
        <v>693</v>
      </c>
      <c r="D322" s="60">
        <v>1</v>
      </c>
      <c r="E322" s="74" t="s">
        <v>366</v>
      </c>
      <c r="F322" s="206"/>
      <c r="G322" s="206"/>
      <c r="H322" s="137">
        <f t="shared" si="11"/>
        <v>0</v>
      </c>
      <c r="I322" s="153"/>
    </row>
    <row r="323" spans="1:9" ht="25.5">
      <c r="A323" s="268"/>
      <c r="B323" s="140" t="s">
        <v>486</v>
      </c>
      <c r="C323" s="106" t="s">
        <v>694</v>
      </c>
      <c r="D323" s="60">
        <v>1</v>
      </c>
      <c r="E323" s="74" t="s">
        <v>366</v>
      </c>
      <c r="F323" s="206"/>
      <c r="G323" s="206"/>
      <c r="H323" s="137">
        <f t="shared" si="11"/>
        <v>0</v>
      </c>
      <c r="I323" s="153"/>
    </row>
    <row r="324" spans="1:9" ht="12.75">
      <c r="A324" s="268"/>
      <c r="B324" s="140" t="s">
        <v>487</v>
      </c>
      <c r="C324" s="106" t="s">
        <v>488</v>
      </c>
      <c r="D324" s="60">
        <v>30</v>
      </c>
      <c r="E324" s="74" t="s">
        <v>40</v>
      </c>
      <c r="F324" s="206"/>
      <c r="G324" s="206"/>
      <c r="H324" s="137">
        <f t="shared" si="11"/>
        <v>0</v>
      </c>
      <c r="I324" s="153"/>
    </row>
    <row r="325" spans="1:9" ht="12.75">
      <c r="A325" s="268"/>
      <c r="B325" s="54">
        <v>4</v>
      </c>
      <c r="C325" s="106" t="s">
        <v>489</v>
      </c>
      <c r="D325" s="60"/>
      <c r="E325" s="74"/>
      <c r="F325" s="206"/>
      <c r="G325" s="206"/>
      <c r="H325" s="137"/>
      <c r="I325" s="153"/>
    </row>
    <row r="326" spans="1:9" ht="12.75">
      <c r="A326" s="268"/>
      <c r="B326" s="140" t="s">
        <v>55</v>
      </c>
      <c r="C326" s="106" t="s">
        <v>490</v>
      </c>
      <c r="D326" s="60">
        <v>1</v>
      </c>
      <c r="E326" s="74" t="s">
        <v>36</v>
      </c>
      <c r="F326" s="206"/>
      <c r="G326" s="206"/>
      <c r="H326" s="137">
        <f aca="true" t="shared" si="12" ref="H326:H331">SUM(F326:G326)*D326</f>
        <v>0</v>
      </c>
      <c r="I326" s="153"/>
    </row>
    <row r="327" spans="1:9" ht="25.5">
      <c r="A327" s="268"/>
      <c r="B327" s="140" t="s">
        <v>188</v>
      </c>
      <c r="C327" s="106" t="s">
        <v>491</v>
      </c>
      <c r="D327" s="60">
        <v>1</v>
      </c>
      <c r="E327" s="74" t="s">
        <v>36</v>
      </c>
      <c r="F327" s="206"/>
      <c r="G327" s="206"/>
      <c r="H327" s="137">
        <f t="shared" si="12"/>
        <v>0</v>
      </c>
      <c r="I327" s="153"/>
    </row>
    <row r="328" spans="1:9" ht="12.75">
      <c r="A328" s="268"/>
      <c r="B328" s="140" t="s">
        <v>200</v>
      </c>
      <c r="C328" s="106" t="s">
        <v>492</v>
      </c>
      <c r="D328" s="60">
        <v>3</v>
      </c>
      <c r="E328" s="74" t="s">
        <v>36</v>
      </c>
      <c r="F328" s="206"/>
      <c r="G328" s="206"/>
      <c r="H328" s="137">
        <f t="shared" si="12"/>
        <v>0</v>
      </c>
      <c r="I328" s="153"/>
    </row>
    <row r="329" spans="1:9" ht="25.5">
      <c r="A329" s="268"/>
      <c r="B329" s="140" t="s">
        <v>239</v>
      </c>
      <c r="C329" s="106" t="s">
        <v>493</v>
      </c>
      <c r="D329" s="60">
        <v>1</v>
      </c>
      <c r="E329" s="74" t="s">
        <v>36</v>
      </c>
      <c r="F329" s="206"/>
      <c r="G329" s="206"/>
      <c r="H329" s="137">
        <f t="shared" si="12"/>
        <v>0</v>
      </c>
      <c r="I329" s="153"/>
    </row>
    <row r="330" spans="1:9" ht="25.5">
      <c r="A330" s="268"/>
      <c r="B330" s="140" t="s">
        <v>687</v>
      </c>
      <c r="C330" s="106" t="s">
        <v>494</v>
      </c>
      <c r="D330" s="60">
        <v>3</v>
      </c>
      <c r="E330" s="74" t="s">
        <v>36</v>
      </c>
      <c r="F330" s="206"/>
      <c r="G330" s="206"/>
      <c r="H330" s="137">
        <f t="shared" si="12"/>
        <v>0</v>
      </c>
      <c r="I330" s="153"/>
    </row>
    <row r="331" spans="1:9" ht="38.25">
      <c r="A331" s="268"/>
      <c r="B331" s="140" t="s">
        <v>688</v>
      </c>
      <c r="C331" s="106" t="s">
        <v>750</v>
      </c>
      <c r="D331" s="60">
        <v>3</v>
      </c>
      <c r="E331" s="74" t="s">
        <v>36</v>
      </c>
      <c r="F331" s="136" t="s">
        <v>48</v>
      </c>
      <c r="G331" s="206"/>
      <c r="H331" s="137">
        <f t="shared" si="12"/>
        <v>0</v>
      </c>
      <c r="I331" s="153"/>
    </row>
    <row r="332" spans="1:9" ht="12.75">
      <c r="A332" s="82"/>
      <c r="B332" s="142"/>
      <c r="C332" s="143" t="s">
        <v>138</v>
      </c>
      <c r="D332" s="37"/>
      <c r="E332" s="38"/>
      <c r="F332" s="84">
        <f>SUMPRODUCT(D217:D331,F217:F331)</f>
        <v>0</v>
      </c>
      <c r="G332" s="85">
        <f>SUMPRODUCT(D217:D331,G217:G331)</f>
        <v>0</v>
      </c>
      <c r="H332" s="86">
        <f>SUM(H217:H331)</f>
        <v>0</v>
      </c>
      <c r="I332" s="153"/>
    </row>
    <row r="333" spans="1:9" ht="12.75">
      <c r="A333" s="87"/>
      <c r="B333" s="144" t="s">
        <v>139</v>
      </c>
      <c r="C333" s="145" t="s">
        <v>140</v>
      </c>
      <c r="D333" s="146"/>
      <c r="E333" s="147"/>
      <c r="F333" s="148"/>
      <c r="G333" s="149"/>
      <c r="H333" s="150"/>
      <c r="I333" s="153"/>
    </row>
    <row r="334" spans="1:9" ht="12.75">
      <c r="A334" s="268"/>
      <c r="B334" s="54">
        <v>1</v>
      </c>
      <c r="C334" s="106" t="s">
        <v>496</v>
      </c>
      <c r="D334" s="60"/>
      <c r="E334" s="74"/>
      <c r="F334" s="206"/>
      <c r="G334" s="206"/>
      <c r="H334" s="137"/>
      <c r="I334" s="153"/>
    </row>
    <row r="335" spans="1:9" ht="12.75">
      <c r="A335" s="268"/>
      <c r="B335" s="54" t="s">
        <v>26</v>
      </c>
      <c r="C335" s="106" t="s">
        <v>691</v>
      </c>
      <c r="D335" s="60">
        <v>1200</v>
      </c>
      <c r="E335" s="74" t="s">
        <v>40</v>
      </c>
      <c r="F335" s="206"/>
      <c r="G335" s="206"/>
      <c r="H335" s="137">
        <f>SUM(F335:G335)*D335</f>
        <v>0</v>
      </c>
      <c r="I335" s="153"/>
    </row>
    <row r="336" spans="1:9" ht="12.75">
      <c r="A336" s="268"/>
      <c r="B336" s="54" t="s">
        <v>42</v>
      </c>
      <c r="C336" s="106" t="s">
        <v>692</v>
      </c>
      <c r="D336" s="60">
        <v>300</v>
      </c>
      <c r="E336" s="74" t="s">
        <v>40</v>
      </c>
      <c r="F336" s="206"/>
      <c r="G336" s="206"/>
      <c r="H336" s="137">
        <f aca="true" t="shared" si="13" ref="H336:H395">SUM(F336:G336)*D336</f>
        <v>0</v>
      </c>
      <c r="I336" s="153"/>
    </row>
    <row r="337" spans="1:9" ht="25.5">
      <c r="A337" s="66"/>
      <c r="B337" s="54" t="s">
        <v>43</v>
      </c>
      <c r="C337" s="106" t="s">
        <v>751</v>
      </c>
      <c r="D337" s="102">
        <v>1</v>
      </c>
      <c r="E337" s="103" t="s">
        <v>36</v>
      </c>
      <c r="F337" s="206"/>
      <c r="G337" s="206"/>
      <c r="H337" s="137">
        <f t="shared" si="13"/>
        <v>0</v>
      </c>
      <c r="I337" s="153"/>
    </row>
    <row r="338" spans="1:9" ht="63.75">
      <c r="A338" s="66"/>
      <c r="B338" s="54" t="s">
        <v>44</v>
      </c>
      <c r="C338" s="106" t="s">
        <v>741</v>
      </c>
      <c r="D338" s="102">
        <v>1</v>
      </c>
      <c r="E338" s="103" t="s">
        <v>36</v>
      </c>
      <c r="F338" s="128"/>
      <c r="G338" s="128"/>
      <c r="H338" s="137">
        <f t="shared" si="13"/>
        <v>0</v>
      </c>
      <c r="I338" s="153"/>
    </row>
    <row r="339" spans="1:9" ht="12.75">
      <c r="A339" s="268"/>
      <c r="B339" s="54" t="s">
        <v>136</v>
      </c>
      <c r="C339" s="106" t="s">
        <v>368</v>
      </c>
      <c r="D339" s="60">
        <v>2</v>
      </c>
      <c r="E339" s="74" t="s">
        <v>36</v>
      </c>
      <c r="F339" s="206"/>
      <c r="G339" s="206"/>
      <c r="H339" s="137">
        <f t="shared" si="13"/>
        <v>0</v>
      </c>
      <c r="I339" s="153"/>
    </row>
    <row r="340" spans="1:9" ht="12.75">
      <c r="A340" s="268"/>
      <c r="B340" s="54" t="s">
        <v>191</v>
      </c>
      <c r="C340" s="106" t="s">
        <v>497</v>
      </c>
      <c r="D340" s="60"/>
      <c r="E340" s="74"/>
      <c r="F340" s="319"/>
      <c r="G340" s="206"/>
      <c r="H340" s="137"/>
      <c r="I340" s="153"/>
    </row>
    <row r="341" spans="1:9" ht="12.75">
      <c r="A341" s="268"/>
      <c r="B341" s="54" t="s">
        <v>546</v>
      </c>
      <c r="C341" s="106" t="s">
        <v>498</v>
      </c>
      <c r="D341" s="60">
        <v>16</v>
      </c>
      <c r="E341" s="74" t="s">
        <v>36</v>
      </c>
      <c r="F341" s="206"/>
      <c r="G341" s="206"/>
      <c r="H341" s="137">
        <f t="shared" si="13"/>
        <v>0</v>
      </c>
      <c r="I341" s="153"/>
    </row>
    <row r="342" spans="1:9" ht="12.75">
      <c r="A342" s="268"/>
      <c r="B342" s="54" t="s">
        <v>547</v>
      </c>
      <c r="C342" s="106" t="s">
        <v>499</v>
      </c>
      <c r="D342" s="60">
        <v>2</v>
      </c>
      <c r="E342" s="74" t="s">
        <v>36</v>
      </c>
      <c r="F342" s="206"/>
      <c r="G342" s="206"/>
      <c r="H342" s="137">
        <f t="shared" si="13"/>
        <v>0</v>
      </c>
      <c r="I342" s="153"/>
    </row>
    <row r="343" spans="1:9" ht="12.75">
      <c r="A343" s="268"/>
      <c r="B343" s="140" t="s">
        <v>192</v>
      </c>
      <c r="C343" s="106" t="s">
        <v>500</v>
      </c>
      <c r="D343" s="60">
        <v>4</v>
      </c>
      <c r="E343" s="74" t="s">
        <v>36</v>
      </c>
      <c r="F343" s="206"/>
      <c r="G343" s="206"/>
      <c r="H343" s="137">
        <f t="shared" si="13"/>
        <v>0</v>
      </c>
      <c r="I343" s="153"/>
    </row>
    <row r="344" spans="1:9" ht="12.75">
      <c r="A344" s="268"/>
      <c r="B344" s="140">
        <v>1.8</v>
      </c>
      <c r="C344" s="106" t="s">
        <v>501</v>
      </c>
      <c r="D344" s="60">
        <v>48</v>
      </c>
      <c r="E344" s="74" t="s">
        <v>40</v>
      </c>
      <c r="F344" s="206"/>
      <c r="G344" s="206"/>
      <c r="H344" s="137">
        <f t="shared" si="13"/>
        <v>0</v>
      </c>
      <c r="I344" s="153"/>
    </row>
    <row r="345" spans="1:9" ht="12.75">
      <c r="A345" s="268"/>
      <c r="B345" s="140" t="s">
        <v>194</v>
      </c>
      <c r="C345" s="106" t="s">
        <v>502</v>
      </c>
      <c r="D345" s="60">
        <v>21</v>
      </c>
      <c r="E345" s="74" t="s">
        <v>40</v>
      </c>
      <c r="F345" s="206"/>
      <c r="G345" s="206"/>
      <c r="H345" s="137">
        <f t="shared" si="13"/>
        <v>0</v>
      </c>
      <c r="I345" s="153"/>
    </row>
    <row r="346" spans="1:9" ht="12.75">
      <c r="A346" s="268"/>
      <c r="B346" s="140" t="s">
        <v>195</v>
      </c>
      <c r="C346" s="106" t="s">
        <v>503</v>
      </c>
      <c r="D346" s="60">
        <v>48</v>
      </c>
      <c r="E346" s="74" t="s">
        <v>36</v>
      </c>
      <c r="F346" s="206"/>
      <c r="G346" s="206"/>
      <c r="H346" s="137">
        <f t="shared" si="13"/>
        <v>0</v>
      </c>
      <c r="I346" s="153"/>
    </row>
    <row r="347" spans="1:9" ht="12.75">
      <c r="A347" s="268"/>
      <c r="B347" s="140" t="s">
        <v>196</v>
      </c>
      <c r="C347" s="106" t="s">
        <v>504</v>
      </c>
      <c r="D347" s="60">
        <v>10</v>
      </c>
      <c r="E347" s="74" t="s">
        <v>36</v>
      </c>
      <c r="F347" s="206"/>
      <c r="G347" s="206"/>
      <c r="H347" s="137">
        <f t="shared" si="13"/>
        <v>0</v>
      </c>
      <c r="I347" s="153"/>
    </row>
    <row r="348" spans="1:9" ht="12.75">
      <c r="A348" s="268"/>
      <c r="B348" s="140" t="s">
        <v>245</v>
      </c>
      <c r="C348" s="106" t="s">
        <v>505</v>
      </c>
      <c r="D348" s="60">
        <v>6</v>
      </c>
      <c r="E348" s="74" t="s">
        <v>36</v>
      </c>
      <c r="F348" s="206"/>
      <c r="G348" s="206"/>
      <c r="H348" s="137">
        <f t="shared" si="13"/>
        <v>0</v>
      </c>
      <c r="I348" s="153"/>
    </row>
    <row r="349" spans="1:9" ht="12.75">
      <c r="A349" s="268"/>
      <c r="B349" s="140" t="s">
        <v>360</v>
      </c>
      <c r="C349" s="200" t="s">
        <v>506</v>
      </c>
      <c r="D349" s="56">
        <v>1</v>
      </c>
      <c r="E349" s="57" t="s">
        <v>36</v>
      </c>
      <c r="F349" s="71" t="s">
        <v>48</v>
      </c>
      <c r="G349" s="282"/>
      <c r="H349" s="230">
        <f t="shared" si="13"/>
        <v>0</v>
      </c>
      <c r="I349" s="153"/>
    </row>
    <row r="350" spans="1:9" ht="12.75">
      <c r="A350" s="268"/>
      <c r="B350" s="140" t="s">
        <v>362</v>
      </c>
      <c r="C350" s="200" t="s">
        <v>508</v>
      </c>
      <c r="D350" s="56">
        <v>1</v>
      </c>
      <c r="E350" s="57" t="s">
        <v>36</v>
      </c>
      <c r="F350" s="71" t="s">
        <v>48</v>
      </c>
      <c r="G350" s="282"/>
      <c r="H350" s="230">
        <f t="shared" si="13"/>
        <v>0</v>
      </c>
      <c r="I350" s="153"/>
    </row>
    <row r="351" spans="1:9" ht="25.5">
      <c r="A351" s="268"/>
      <c r="B351" s="140" t="s">
        <v>364</v>
      </c>
      <c r="C351" s="106" t="s">
        <v>752</v>
      </c>
      <c r="D351" s="60">
        <v>36</v>
      </c>
      <c r="E351" s="74" t="s">
        <v>40</v>
      </c>
      <c r="F351" s="136" t="s">
        <v>48</v>
      </c>
      <c r="G351" s="206"/>
      <c r="H351" s="137">
        <f t="shared" si="13"/>
        <v>0</v>
      </c>
      <c r="I351" s="153"/>
    </row>
    <row r="352" spans="1:9" ht="12.75">
      <c r="A352" s="268"/>
      <c r="B352" s="140" t="s">
        <v>507</v>
      </c>
      <c r="C352" s="106" t="s">
        <v>511</v>
      </c>
      <c r="D352" s="60">
        <v>9</v>
      </c>
      <c r="E352" s="74" t="s">
        <v>40</v>
      </c>
      <c r="F352" s="282"/>
      <c r="G352" s="206"/>
      <c r="H352" s="137">
        <f t="shared" si="13"/>
        <v>0</v>
      </c>
      <c r="I352" s="153"/>
    </row>
    <row r="353" spans="1:9" ht="12.75">
      <c r="A353" s="268"/>
      <c r="B353" s="140" t="s">
        <v>509</v>
      </c>
      <c r="C353" s="106" t="s">
        <v>513</v>
      </c>
      <c r="D353" s="60">
        <v>6</v>
      </c>
      <c r="E353" s="74" t="s">
        <v>36</v>
      </c>
      <c r="F353" s="206"/>
      <c r="G353" s="206"/>
      <c r="H353" s="137">
        <f t="shared" si="13"/>
        <v>0</v>
      </c>
      <c r="I353" s="153"/>
    </row>
    <row r="354" spans="1:9" ht="12.75">
      <c r="A354" s="268"/>
      <c r="B354" s="140" t="s">
        <v>510</v>
      </c>
      <c r="C354" s="106" t="s">
        <v>695</v>
      </c>
      <c r="D354" s="60">
        <v>3</v>
      </c>
      <c r="E354" s="74" t="s">
        <v>36</v>
      </c>
      <c r="F354" s="206"/>
      <c r="G354" s="206"/>
      <c r="H354" s="137">
        <f t="shared" si="13"/>
        <v>0</v>
      </c>
      <c r="I354" s="153"/>
    </row>
    <row r="355" spans="1:9" ht="12.75">
      <c r="A355" s="268"/>
      <c r="B355" s="140" t="s">
        <v>512</v>
      </c>
      <c r="C355" s="106" t="s">
        <v>515</v>
      </c>
      <c r="D355" s="60">
        <v>8</v>
      </c>
      <c r="E355" s="74" t="s">
        <v>36</v>
      </c>
      <c r="F355" s="206"/>
      <c r="G355" s="206"/>
      <c r="H355" s="137">
        <f t="shared" si="13"/>
        <v>0</v>
      </c>
      <c r="I355" s="153"/>
    </row>
    <row r="356" spans="1:9" ht="12.75">
      <c r="A356" s="268"/>
      <c r="B356" s="140" t="s">
        <v>514</v>
      </c>
      <c r="C356" s="106" t="s">
        <v>517</v>
      </c>
      <c r="D356" s="60">
        <v>3</v>
      </c>
      <c r="E356" s="74" t="s">
        <v>36</v>
      </c>
      <c r="F356" s="206"/>
      <c r="G356" s="206"/>
      <c r="H356" s="137">
        <f t="shared" si="13"/>
        <v>0</v>
      </c>
      <c r="I356" s="153"/>
    </row>
    <row r="357" spans="1:9" ht="12.75">
      <c r="A357" s="268"/>
      <c r="B357" s="140" t="s">
        <v>516</v>
      </c>
      <c r="C357" s="106" t="s">
        <v>519</v>
      </c>
      <c r="D357" s="60">
        <v>3</v>
      </c>
      <c r="E357" s="74" t="s">
        <v>36</v>
      </c>
      <c r="F357" s="206"/>
      <c r="G357" s="206"/>
      <c r="H357" s="137">
        <f t="shared" si="13"/>
        <v>0</v>
      </c>
      <c r="I357" s="153"/>
    </row>
    <row r="358" spans="1:9" ht="12.75">
      <c r="A358" s="268"/>
      <c r="B358" s="140" t="s">
        <v>518</v>
      </c>
      <c r="C358" s="141" t="s">
        <v>521</v>
      </c>
      <c r="D358" s="60">
        <v>2</v>
      </c>
      <c r="E358" s="74" t="s">
        <v>36</v>
      </c>
      <c r="F358" s="206"/>
      <c r="G358" s="206"/>
      <c r="H358" s="137">
        <f t="shared" si="13"/>
        <v>0</v>
      </c>
      <c r="I358" s="153"/>
    </row>
    <row r="359" spans="1:9" ht="12.75">
      <c r="A359" s="268"/>
      <c r="B359" s="140" t="s">
        <v>520</v>
      </c>
      <c r="C359" s="141" t="s">
        <v>523</v>
      </c>
      <c r="D359" s="60">
        <v>3</v>
      </c>
      <c r="E359" s="74" t="s">
        <v>36</v>
      </c>
      <c r="F359" s="206"/>
      <c r="G359" s="206"/>
      <c r="H359" s="137">
        <f t="shared" si="13"/>
        <v>0</v>
      </c>
      <c r="I359" s="153"/>
    </row>
    <row r="360" spans="1:9" ht="38.25">
      <c r="A360" s="268"/>
      <c r="B360" s="140" t="s">
        <v>522</v>
      </c>
      <c r="C360" s="141" t="s">
        <v>696</v>
      </c>
      <c r="D360" s="60">
        <v>18</v>
      </c>
      <c r="E360" s="74" t="s">
        <v>36</v>
      </c>
      <c r="F360" s="206"/>
      <c r="G360" s="206"/>
      <c r="H360" s="137">
        <f t="shared" si="13"/>
        <v>0</v>
      </c>
      <c r="I360" s="153"/>
    </row>
    <row r="361" spans="1:9" ht="12.75">
      <c r="A361" s="268"/>
      <c r="B361" s="140" t="s">
        <v>524</v>
      </c>
      <c r="C361" s="106" t="s">
        <v>697</v>
      </c>
      <c r="D361" s="60">
        <v>3</v>
      </c>
      <c r="E361" s="74" t="s">
        <v>36</v>
      </c>
      <c r="F361" s="206"/>
      <c r="G361" s="206"/>
      <c r="H361" s="137">
        <f t="shared" si="13"/>
        <v>0</v>
      </c>
      <c r="I361" s="153"/>
    </row>
    <row r="362" spans="1:9" ht="12.75">
      <c r="A362" s="268"/>
      <c r="B362" s="140" t="s">
        <v>525</v>
      </c>
      <c r="C362" s="141" t="s">
        <v>527</v>
      </c>
      <c r="D362" s="60">
        <v>38</v>
      </c>
      <c r="E362" s="139" t="s">
        <v>36</v>
      </c>
      <c r="F362" s="206"/>
      <c r="G362" s="206"/>
      <c r="H362" s="137">
        <f t="shared" si="13"/>
        <v>0</v>
      </c>
      <c r="I362" s="153"/>
    </row>
    <row r="363" spans="1:9" ht="12.75">
      <c r="A363" s="268"/>
      <c r="B363" s="140" t="s">
        <v>526</v>
      </c>
      <c r="C363" s="141" t="s">
        <v>529</v>
      </c>
      <c r="D363" s="60">
        <v>65</v>
      </c>
      <c r="E363" s="139" t="s">
        <v>40</v>
      </c>
      <c r="F363" s="206"/>
      <c r="G363" s="206"/>
      <c r="H363" s="137">
        <f t="shared" si="13"/>
        <v>0</v>
      </c>
      <c r="I363" s="153"/>
    </row>
    <row r="364" spans="1:9" ht="25.5">
      <c r="A364" s="268"/>
      <c r="B364" s="140" t="s">
        <v>528</v>
      </c>
      <c r="C364" s="141" t="s">
        <v>753</v>
      </c>
      <c r="D364" s="60">
        <v>1</v>
      </c>
      <c r="E364" s="74" t="s">
        <v>36</v>
      </c>
      <c r="F364" s="136" t="s">
        <v>48</v>
      </c>
      <c r="G364" s="206"/>
      <c r="H364" s="137">
        <f t="shared" si="13"/>
        <v>0</v>
      </c>
      <c r="I364" s="153"/>
    </row>
    <row r="365" spans="1:9" ht="12.75">
      <c r="A365" s="268"/>
      <c r="B365" s="140" t="s">
        <v>530</v>
      </c>
      <c r="C365" s="106" t="s">
        <v>531</v>
      </c>
      <c r="D365" s="56">
        <v>10</v>
      </c>
      <c r="E365" s="74" t="s">
        <v>36</v>
      </c>
      <c r="F365" s="206"/>
      <c r="G365" s="206"/>
      <c r="H365" s="137">
        <f>SUM(F365:G365)*D365</f>
        <v>0</v>
      </c>
      <c r="I365" s="153"/>
    </row>
    <row r="366" spans="1:9" ht="12.75">
      <c r="A366" s="268"/>
      <c r="B366" s="140" t="s">
        <v>698</v>
      </c>
      <c r="C366" s="106" t="s">
        <v>130</v>
      </c>
      <c r="D366" s="6"/>
      <c r="E366" s="267"/>
      <c r="F366" s="206"/>
      <c r="G366" s="320"/>
      <c r="H366" s="137"/>
      <c r="I366" s="153"/>
    </row>
    <row r="367" spans="1:9" ht="12.75">
      <c r="A367" s="268"/>
      <c r="B367" s="140" t="s">
        <v>717</v>
      </c>
      <c r="C367" s="106" t="s">
        <v>131</v>
      </c>
      <c r="D367" s="60">
        <v>1</v>
      </c>
      <c r="E367" s="74" t="s">
        <v>36</v>
      </c>
      <c r="F367" s="206"/>
      <c r="G367" s="206"/>
      <c r="H367" s="137">
        <f aca="true" t="shared" si="14" ref="H367:H376">SUM(F367,G367)*D367</f>
        <v>0</v>
      </c>
      <c r="I367" s="153"/>
    </row>
    <row r="368" spans="1:9" ht="12.75">
      <c r="A368" s="271"/>
      <c r="B368" s="140" t="s">
        <v>718</v>
      </c>
      <c r="C368" s="106" t="s">
        <v>132</v>
      </c>
      <c r="D368" s="60">
        <v>40</v>
      </c>
      <c r="E368" s="74" t="s">
        <v>40</v>
      </c>
      <c r="F368" s="206"/>
      <c r="G368" s="206"/>
      <c r="H368" s="137">
        <f t="shared" si="14"/>
        <v>0</v>
      </c>
      <c r="I368" s="153"/>
    </row>
    <row r="369" spans="1:9" ht="12.75">
      <c r="A369" s="271"/>
      <c r="B369" s="140" t="s">
        <v>719</v>
      </c>
      <c r="C369" s="106" t="s">
        <v>133</v>
      </c>
      <c r="D369" s="60">
        <v>5</v>
      </c>
      <c r="E369" s="74" t="s">
        <v>40</v>
      </c>
      <c r="F369" s="206"/>
      <c r="G369" s="206"/>
      <c r="H369" s="137">
        <f t="shared" si="14"/>
        <v>0</v>
      </c>
      <c r="I369" s="153"/>
    </row>
    <row r="370" spans="1:9" ht="12.75">
      <c r="A370" s="271"/>
      <c r="B370" s="140" t="s">
        <v>720</v>
      </c>
      <c r="C370" s="106" t="s">
        <v>134</v>
      </c>
      <c r="D370" s="60">
        <v>6</v>
      </c>
      <c r="E370" s="74" t="s">
        <v>40</v>
      </c>
      <c r="F370" s="206"/>
      <c r="G370" s="206"/>
      <c r="H370" s="137">
        <f t="shared" si="14"/>
        <v>0</v>
      </c>
      <c r="I370" s="153"/>
    </row>
    <row r="371" spans="1:9" ht="12.75">
      <c r="A371" s="271"/>
      <c r="B371" s="140" t="s">
        <v>721</v>
      </c>
      <c r="C371" s="106" t="s">
        <v>135</v>
      </c>
      <c r="D371" s="60">
        <v>3</v>
      </c>
      <c r="E371" s="74" t="s">
        <v>36</v>
      </c>
      <c r="F371" s="206"/>
      <c r="G371" s="206"/>
      <c r="H371" s="137">
        <f t="shared" si="14"/>
        <v>0</v>
      </c>
      <c r="I371" s="153"/>
    </row>
    <row r="372" spans="1:9" ht="12.75">
      <c r="A372" s="271"/>
      <c r="B372" s="54">
        <v>2</v>
      </c>
      <c r="C372" s="106" t="s">
        <v>532</v>
      </c>
      <c r="D372" s="60"/>
      <c r="E372" s="74"/>
      <c r="F372" s="206"/>
      <c r="G372" s="206"/>
      <c r="H372" s="137"/>
      <c r="I372" s="153"/>
    </row>
    <row r="373" spans="1:9" ht="25.5">
      <c r="A373" s="271"/>
      <c r="B373" s="140" t="s">
        <v>41</v>
      </c>
      <c r="C373" s="141" t="s">
        <v>754</v>
      </c>
      <c r="D373" s="60">
        <v>10</v>
      </c>
      <c r="E373" s="74" t="s">
        <v>36</v>
      </c>
      <c r="F373" s="136" t="s">
        <v>48</v>
      </c>
      <c r="G373" s="206"/>
      <c r="H373" s="137">
        <f t="shared" si="14"/>
        <v>0</v>
      </c>
      <c r="I373" s="153"/>
    </row>
    <row r="374" spans="1:9" ht="25.5">
      <c r="A374" s="271"/>
      <c r="B374" s="140" t="s">
        <v>45</v>
      </c>
      <c r="C374" s="141" t="s">
        <v>755</v>
      </c>
      <c r="D374" s="60">
        <v>5</v>
      </c>
      <c r="E374" s="74" t="s">
        <v>36</v>
      </c>
      <c r="F374" s="136" t="s">
        <v>48</v>
      </c>
      <c r="G374" s="206"/>
      <c r="H374" s="137">
        <f t="shared" si="14"/>
        <v>0</v>
      </c>
      <c r="I374" s="153"/>
    </row>
    <row r="375" spans="1:9" ht="25.5">
      <c r="A375" s="268"/>
      <c r="B375" s="140" t="s">
        <v>50</v>
      </c>
      <c r="C375" s="141" t="s">
        <v>533</v>
      </c>
      <c r="D375" s="60">
        <v>4</v>
      </c>
      <c r="E375" s="74" t="s">
        <v>36</v>
      </c>
      <c r="F375" s="206"/>
      <c r="G375" s="206"/>
      <c r="H375" s="137">
        <f t="shared" si="14"/>
        <v>0</v>
      </c>
      <c r="I375" s="153"/>
    </row>
    <row r="376" spans="1:9" ht="25.5">
      <c r="A376" s="268"/>
      <c r="B376" s="140" t="s">
        <v>113</v>
      </c>
      <c r="C376" s="141" t="s">
        <v>534</v>
      </c>
      <c r="D376" s="60">
        <v>9</v>
      </c>
      <c r="E376" s="74" t="s">
        <v>36</v>
      </c>
      <c r="F376" s="206"/>
      <c r="G376" s="206"/>
      <c r="H376" s="137">
        <f t="shared" si="14"/>
        <v>0</v>
      </c>
      <c r="I376" s="153"/>
    </row>
    <row r="377" spans="1:9" ht="38.25">
      <c r="A377" s="268"/>
      <c r="B377" s="140" t="s">
        <v>155</v>
      </c>
      <c r="C377" s="141" t="s">
        <v>756</v>
      </c>
      <c r="D377" s="60">
        <v>8</v>
      </c>
      <c r="E377" s="74" t="s">
        <v>36</v>
      </c>
      <c r="F377" s="136" t="s">
        <v>48</v>
      </c>
      <c r="G377" s="206"/>
      <c r="H377" s="137">
        <f t="shared" si="13"/>
        <v>0</v>
      </c>
      <c r="I377" s="153"/>
    </row>
    <row r="378" spans="1:9" ht="12.75">
      <c r="A378" s="268"/>
      <c r="B378" s="140" t="s">
        <v>222</v>
      </c>
      <c r="C378" s="141" t="s">
        <v>535</v>
      </c>
      <c r="D378" s="60">
        <v>36</v>
      </c>
      <c r="E378" s="74" t="s">
        <v>36</v>
      </c>
      <c r="F378" s="206"/>
      <c r="G378" s="206"/>
      <c r="H378" s="137">
        <f t="shared" si="13"/>
        <v>0</v>
      </c>
      <c r="I378" s="153"/>
    </row>
    <row r="379" spans="1:9" ht="12.75">
      <c r="A379" s="268"/>
      <c r="B379" s="140" t="s">
        <v>247</v>
      </c>
      <c r="C379" s="141" t="s">
        <v>708</v>
      </c>
      <c r="D379" s="60">
        <v>1200</v>
      </c>
      <c r="E379" s="74" t="s">
        <v>40</v>
      </c>
      <c r="F379" s="309"/>
      <c r="G379" s="309"/>
      <c r="H379" s="137">
        <f t="shared" si="13"/>
        <v>0</v>
      </c>
      <c r="I379" s="153"/>
    </row>
    <row r="380" spans="1:9" ht="51">
      <c r="A380" s="268"/>
      <c r="B380" s="140" t="s">
        <v>248</v>
      </c>
      <c r="C380" s="141" t="s">
        <v>709</v>
      </c>
      <c r="D380" s="60">
        <v>1</v>
      </c>
      <c r="E380" s="74" t="s">
        <v>36</v>
      </c>
      <c r="F380" s="206"/>
      <c r="G380" s="282"/>
      <c r="H380" s="137">
        <f t="shared" si="13"/>
        <v>0</v>
      </c>
      <c r="I380" s="153"/>
    </row>
    <row r="381" spans="1:9" ht="12.75">
      <c r="A381" s="268"/>
      <c r="B381" s="140" t="s">
        <v>387</v>
      </c>
      <c r="C381" s="141" t="s">
        <v>536</v>
      </c>
      <c r="D381" s="60">
        <v>2</v>
      </c>
      <c r="E381" s="74" t="s">
        <v>36</v>
      </c>
      <c r="F381" s="206"/>
      <c r="G381" s="206"/>
      <c r="H381" s="137">
        <f t="shared" si="13"/>
        <v>0</v>
      </c>
      <c r="I381" s="153"/>
    </row>
    <row r="382" spans="1:9" ht="25.5">
      <c r="A382" s="268"/>
      <c r="B382" s="140" t="s">
        <v>389</v>
      </c>
      <c r="C382" s="106" t="s">
        <v>537</v>
      </c>
      <c r="D382" s="60">
        <v>2</v>
      </c>
      <c r="E382" s="74" t="s">
        <v>36</v>
      </c>
      <c r="F382" s="206"/>
      <c r="G382" s="206"/>
      <c r="H382" s="137">
        <f t="shared" si="13"/>
        <v>0</v>
      </c>
      <c r="I382" s="153"/>
    </row>
    <row r="383" spans="1:9" ht="25.5">
      <c r="A383" s="272"/>
      <c r="B383" s="140" t="s">
        <v>391</v>
      </c>
      <c r="C383" s="141" t="s">
        <v>538</v>
      </c>
      <c r="D383" s="60">
        <v>30</v>
      </c>
      <c r="E383" s="74" t="s">
        <v>36</v>
      </c>
      <c r="F383" s="206"/>
      <c r="G383" s="206"/>
      <c r="H383" s="137">
        <f t="shared" si="13"/>
        <v>0</v>
      </c>
      <c r="I383" s="153"/>
    </row>
    <row r="384" spans="1:9" ht="25.5">
      <c r="A384" s="272"/>
      <c r="B384" s="140" t="s">
        <v>392</v>
      </c>
      <c r="C384" s="141" t="s">
        <v>699</v>
      </c>
      <c r="D384" s="60">
        <v>2</v>
      </c>
      <c r="E384" s="74" t="s">
        <v>36</v>
      </c>
      <c r="F384" s="206"/>
      <c r="G384" s="206"/>
      <c r="H384" s="137">
        <f t="shared" si="13"/>
        <v>0</v>
      </c>
      <c r="I384" s="153"/>
    </row>
    <row r="385" spans="1:9" ht="12.75">
      <c r="A385" s="295"/>
      <c r="B385" s="274" t="s">
        <v>393</v>
      </c>
      <c r="C385" s="283" t="s">
        <v>742</v>
      </c>
      <c r="D385" s="56">
        <v>32</v>
      </c>
      <c r="E385" s="57" t="s">
        <v>36</v>
      </c>
      <c r="F385" s="282"/>
      <c r="G385" s="282"/>
      <c r="H385" s="230">
        <f t="shared" si="13"/>
        <v>0</v>
      </c>
      <c r="I385" s="153"/>
    </row>
    <row r="386" spans="1:9" ht="12.75">
      <c r="A386" s="268"/>
      <c r="B386" s="140" t="s">
        <v>395</v>
      </c>
      <c r="C386" s="141" t="s">
        <v>539</v>
      </c>
      <c r="D386" s="60">
        <v>2</v>
      </c>
      <c r="E386" s="74" t="s">
        <v>36</v>
      </c>
      <c r="F386" s="206"/>
      <c r="G386" s="206"/>
      <c r="H386" s="137">
        <f t="shared" si="13"/>
        <v>0</v>
      </c>
      <c r="I386" s="153"/>
    </row>
    <row r="387" spans="1:9" ht="12.75">
      <c r="A387" s="268"/>
      <c r="B387" s="140" t="s">
        <v>397</v>
      </c>
      <c r="C387" s="141" t="s">
        <v>540</v>
      </c>
      <c r="D387" s="60">
        <v>4</v>
      </c>
      <c r="E387" s="74" t="s">
        <v>36</v>
      </c>
      <c r="F387" s="206"/>
      <c r="G387" s="206"/>
      <c r="H387" s="137">
        <f t="shared" si="13"/>
        <v>0</v>
      </c>
      <c r="I387" s="153"/>
    </row>
    <row r="388" spans="1:9" ht="12.75">
      <c r="A388" s="272"/>
      <c r="B388" s="140" t="s">
        <v>398</v>
      </c>
      <c r="C388" s="141" t="s">
        <v>541</v>
      </c>
      <c r="D388" s="60">
        <v>2</v>
      </c>
      <c r="E388" s="74" t="s">
        <v>36</v>
      </c>
      <c r="F388" s="206"/>
      <c r="G388" s="206"/>
      <c r="H388" s="137">
        <f t="shared" si="13"/>
        <v>0</v>
      </c>
      <c r="I388" s="153"/>
    </row>
    <row r="389" spans="1:9" ht="12.75">
      <c r="A389" s="272"/>
      <c r="B389" s="140" t="s">
        <v>544</v>
      </c>
      <c r="C389" s="106" t="s">
        <v>757</v>
      </c>
      <c r="D389" s="60">
        <v>1</v>
      </c>
      <c r="E389" s="74" t="s">
        <v>36</v>
      </c>
      <c r="F389" s="136" t="s">
        <v>48</v>
      </c>
      <c r="G389" s="206"/>
      <c r="H389" s="137">
        <f t="shared" si="13"/>
        <v>0</v>
      </c>
      <c r="I389" s="153"/>
    </row>
    <row r="390" spans="1:9" ht="12.75">
      <c r="A390" s="268"/>
      <c r="B390" s="140" t="s">
        <v>700</v>
      </c>
      <c r="C390" s="141" t="s">
        <v>542</v>
      </c>
      <c r="D390" s="60">
        <v>8</v>
      </c>
      <c r="E390" s="74" t="s">
        <v>36</v>
      </c>
      <c r="F390" s="206"/>
      <c r="G390" s="206"/>
      <c r="H390" s="137">
        <f t="shared" si="13"/>
        <v>0</v>
      </c>
      <c r="I390" s="153"/>
    </row>
    <row r="391" spans="1:9" ht="25.5">
      <c r="A391" s="268"/>
      <c r="B391" s="140" t="s">
        <v>701</v>
      </c>
      <c r="C391" s="141" t="s">
        <v>543</v>
      </c>
      <c r="D391" s="60">
        <v>1</v>
      </c>
      <c r="E391" s="74" t="s">
        <v>36</v>
      </c>
      <c r="F391" s="206"/>
      <c r="G391" s="206"/>
      <c r="H391" s="137">
        <f t="shared" si="13"/>
        <v>0</v>
      </c>
      <c r="I391" s="153"/>
    </row>
    <row r="392" spans="1:9" ht="38.25">
      <c r="A392" s="272"/>
      <c r="B392" s="140" t="s">
        <v>702</v>
      </c>
      <c r="C392" s="141" t="s">
        <v>758</v>
      </c>
      <c r="D392" s="60">
        <v>5</v>
      </c>
      <c r="E392" s="74" t="s">
        <v>40</v>
      </c>
      <c r="F392" s="136" t="s">
        <v>48</v>
      </c>
      <c r="G392" s="206"/>
      <c r="H392" s="137">
        <f>SUM(F392:G392)*D392</f>
        <v>0</v>
      </c>
      <c r="I392" s="153"/>
    </row>
    <row r="393" spans="1:9" ht="38.25">
      <c r="A393" s="272"/>
      <c r="B393" s="140" t="s">
        <v>703</v>
      </c>
      <c r="C393" s="141" t="s">
        <v>704</v>
      </c>
      <c r="D393" s="60">
        <v>4</v>
      </c>
      <c r="E393" s="74" t="s">
        <v>40</v>
      </c>
      <c r="F393" s="206"/>
      <c r="G393" s="206"/>
      <c r="H393" s="137">
        <f>SUM(F393:G393)*D393</f>
        <v>0</v>
      </c>
      <c r="I393" s="153"/>
    </row>
    <row r="394" spans="1:9" ht="12.75">
      <c r="A394" s="268"/>
      <c r="B394" s="140" t="s">
        <v>705</v>
      </c>
      <c r="C394" s="141" t="s">
        <v>706</v>
      </c>
      <c r="D394" s="60">
        <v>32</v>
      </c>
      <c r="E394" s="74" t="s">
        <v>36</v>
      </c>
      <c r="F394" s="206"/>
      <c r="G394" s="206"/>
      <c r="H394" s="137">
        <f>SUM(F394:G394)*D394</f>
        <v>0</v>
      </c>
      <c r="I394" s="153"/>
    </row>
    <row r="395" spans="1:9" ht="12.75">
      <c r="A395" s="268"/>
      <c r="B395" s="140" t="s">
        <v>707</v>
      </c>
      <c r="C395" s="141" t="s">
        <v>545</v>
      </c>
      <c r="D395" s="60">
        <v>32</v>
      </c>
      <c r="E395" s="74" t="s">
        <v>36</v>
      </c>
      <c r="F395" s="136" t="s">
        <v>48</v>
      </c>
      <c r="G395" s="206"/>
      <c r="H395" s="137">
        <f t="shared" si="13"/>
        <v>0</v>
      </c>
      <c r="I395" s="153"/>
    </row>
    <row r="396" spans="1:9" ht="12.75">
      <c r="A396" s="82"/>
      <c r="B396" s="119"/>
      <c r="C396" s="130" t="s">
        <v>141</v>
      </c>
      <c r="D396" s="37"/>
      <c r="E396" s="38"/>
      <c r="F396" s="84">
        <f>SUMPRODUCT(D334:D395,F334:F395)</f>
        <v>0</v>
      </c>
      <c r="G396" s="85">
        <f>SUMPRODUCT(D334:D395,G334:G395)</f>
        <v>0</v>
      </c>
      <c r="H396" s="86">
        <f>SUM(H334:H395)</f>
        <v>0</v>
      </c>
      <c r="I396" s="153"/>
    </row>
    <row r="397" spans="1:9" ht="12.75">
      <c r="A397" s="87"/>
      <c r="B397" s="121" t="s">
        <v>142</v>
      </c>
      <c r="C397" s="116" t="s">
        <v>143</v>
      </c>
      <c r="D397" s="131"/>
      <c r="E397" s="132"/>
      <c r="F397" s="133"/>
      <c r="G397" s="134"/>
      <c r="H397" s="135"/>
      <c r="I397" s="153"/>
    </row>
    <row r="398" spans="1:9" ht="12.75">
      <c r="A398" s="66"/>
      <c r="B398" s="224" t="s">
        <v>26</v>
      </c>
      <c r="C398" s="200" t="s">
        <v>548</v>
      </c>
      <c r="D398" s="56">
        <v>30</v>
      </c>
      <c r="E398" s="57" t="s">
        <v>40</v>
      </c>
      <c r="F398" s="282"/>
      <c r="G398" s="282"/>
      <c r="H398" s="230">
        <f aca="true" t="shared" si="15" ref="H398:H410">SUM(F398:G398)*D398</f>
        <v>0</v>
      </c>
      <c r="I398" s="153"/>
    </row>
    <row r="399" spans="1:9" ht="12.75">
      <c r="A399" s="66"/>
      <c r="B399" s="224" t="s">
        <v>42</v>
      </c>
      <c r="C399" s="200" t="s">
        <v>549</v>
      </c>
      <c r="D399" s="56">
        <v>20</v>
      </c>
      <c r="E399" s="57" t="s">
        <v>40</v>
      </c>
      <c r="F399" s="282"/>
      <c r="G399" s="282"/>
      <c r="H399" s="230">
        <f t="shared" si="15"/>
        <v>0</v>
      </c>
      <c r="I399" s="153"/>
    </row>
    <row r="400" spans="1:9" ht="12.75">
      <c r="A400" s="66"/>
      <c r="B400" s="224" t="s">
        <v>43</v>
      </c>
      <c r="C400" s="200" t="s">
        <v>550</v>
      </c>
      <c r="D400" s="56">
        <v>10</v>
      </c>
      <c r="E400" s="57" t="s">
        <v>40</v>
      </c>
      <c r="F400" s="282"/>
      <c r="G400" s="282"/>
      <c r="H400" s="230">
        <f t="shared" si="15"/>
        <v>0</v>
      </c>
      <c r="I400" s="153"/>
    </row>
    <row r="401" spans="1:9" ht="12.75">
      <c r="A401" s="66"/>
      <c r="B401" s="224" t="s">
        <v>44</v>
      </c>
      <c r="C401" s="200" t="s">
        <v>551</v>
      </c>
      <c r="D401" s="56">
        <v>25</v>
      </c>
      <c r="E401" s="57" t="s">
        <v>40</v>
      </c>
      <c r="F401" s="282"/>
      <c r="G401" s="282"/>
      <c r="H401" s="230">
        <f t="shared" si="15"/>
        <v>0</v>
      </c>
      <c r="I401" s="153"/>
    </row>
    <row r="402" spans="1:9" ht="12.75">
      <c r="A402" s="66"/>
      <c r="B402" s="224" t="s">
        <v>136</v>
      </c>
      <c r="C402" s="200" t="s">
        <v>552</v>
      </c>
      <c r="D402" s="56">
        <v>1</v>
      </c>
      <c r="E402" s="57" t="s">
        <v>36</v>
      </c>
      <c r="F402" s="282"/>
      <c r="G402" s="282"/>
      <c r="H402" s="230">
        <f t="shared" si="15"/>
        <v>0</v>
      </c>
      <c r="I402" s="153"/>
    </row>
    <row r="403" spans="1:9" ht="12.75">
      <c r="A403" s="66"/>
      <c r="B403" s="224" t="s">
        <v>191</v>
      </c>
      <c r="C403" s="200" t="s">
        <v>553</v>
      </c>
      <c r="D403" s="56">
        <v>2</v>
      </c>
      <c r="E403" s="57" t="s">
        <v>36</v>
      </c>
      <c r="F403" s="282"/>
      <c r="G403" s="282"/>
      <c r="H403" s="230">
        <f t="shared" si="15"/>
        <v>0</v>
      </c>
      <c r="I403" s="153"/>
    </row>
    <row r="404" spans="1:9" ht="12.75">
      <c r="A404" s="66"/>
      <c r="B404" s="224" t="s">
        <v>192</v>
      </c>
      <c r="C404" s="200" t="s">
        <v>554</v>
      </c>
      <c r="D404" s="56">
        <v>4</v>
      </c>
      <c r="E404" s="57" t="s">
        <v>36</v>
      </c>
      <c r="F404" s="282"/>
      <c r="G404" s="282"/>
      <c r="H404" s="230">
        <f t="shared" si="15"/>
        <v>0</v>
      </c>
      <c r="I404" s="153"/>
    </row>
    <row r="405" spans="1:9" ht="12.75">
      <c r="A405" s="66"/>
      <c r="B405" s="224" t="s">
        <v>193</v>
      </c>
      <c r="C405" s="200" t="s">
        <v>555</v>
      </c>
      <c r="D405" s="56">
        <v>4</v>
      </c>
      <c r="E405" s="57" t="s">
        <v>36</v>
      </c>
      <c r="F405" s="282"/>
      <c r="G405" s="282"/>
      <c r="H405" s="230">
        <f t="shared" si="15"/>
        <v>0</v>
      </c>
      <c r="I405" s="153"/>
    </row>
    <row r="406" spans="1:9" ht="12.75">
      <c r="A406" s="66"/>
      <c r="B406" s="224" t="s">
        <v>194</v>
      </c>
      <c r="C406" s="200" t="s">
        <v>556</v>
      </c>
      <c r="D406" s="56">
        <v>4</v>
      </c>
      <c r="E406" s="57" t="s">
        <v>36</v>
      </c>
      <c r="F406" s="282"/>
      <c r="G406" s="282"/>
      <c r="H406" s="230">
        <f t="shared" si="15"/>
        <v>0</v>
      </c>
      <c r="I406" s="153"/>
    </row>
    <row r="407" spans="1:9" ht="25.5">
      <c r="A407" s="66"/>
      <c r="B407" s="224" t="s">
        <v>195</v>
      </c>
      <c r="C407" s="200" t="s">
        <v>759</v>
      </c>
      <c r="D407" s="56">
        <v>1</v>
      </c>
      <c r="E407" s="57" t="s">
        <v>36</v>
      </c>
      <c r="F407" s="136" t="s">
        <v>48</v>
      </c>
      <c r="G407" s="282"/>
      <c r="H407" s="230">
        <f>SUM(F407:G407)*D407</f>
        <v>0</v>
      </c>
      <c r="I407" s="153"/>
    </row>
    <row r="408" spans="1:9" ht="25.5">
      <c r="A408" s="66"/>
      <c r="B408" s="224" t="s">
        <v>196</v>
      </c>
      <c r="C408" s="200" t="s">
        <v>557</v>
      </c>
      <c r="D408" s="56">
        <v>1</v>
      </c>
      <c r="E408" s="57" t="s">
        <v>36</v>
      </c>
      <c r="F408" s="282"/>
      <c r="G408" s="282"/>
      <c r="H408" s="230">
        <f>SUM(F408:G408)*D408</f>
        <v>0</v>
      </c>
      <c r="I408" s="153"/>
    </row>
    <row r="409" spans="1:9" ht="12.75">
      <c r="A409" s="49"/>
      <c r="B409" s="224" t="s">
        <v>197</v>
      </c>
      <c r="C409" s="200" t="s">
        <v>558</v>
      </c>
      <c r="D409" s="56">
        <v>32</v>
      </c>
      <c r="E409" s="57" t="s">
        <v>36</v>
      </c>
      <c r="F409" s="282"/>
      <c r="G409" s="282"/>
      <c r="H409" s="230">
        <f t="shared" si="15"/>
        <v>0</v>
      </c>
      <c r="I409" s="153"/>
    </row>
    <row r="410" spans="1:9" ht="12.75">
      <c r="A410" s="49"/>
      <c r="B410" s="224" t="s">
        <v>245</v>
      </c>
      <c r="C410" s="200" t="s">
        <v>559</v>
      </c>
      <c r="D410" s="56">
        <v>32</v>
      </c>
      <c r="E410" s="57" t="s">
        <v>36</v>
      </c>
      <c r="F410" s="282"/>
      <c r="G410" s="282"/>
      <c r="H410" s="230">
        <f t="shared" si="15"/>
        <v>0</v>
      </c>
      <c r="I410" s="153"/>
    </row>
    <row r="411" spans="1:9" ht="12.75">
      <c r="A411" s="82"/>
      <c r="B411" s="119"/>
      <c r="C411" s="130" t="s">
        <v>144</v>
      </c>
      <c r="D411" s="37"/>
      <c r="E411" s="38"/>
      <c r="F411" s="84">
        <f>SUMPRODUCT(D398:D410,F398:F410)</f>
        <v>0</v>
      </c>
      <c r="G411" s="85">
        <f>SUMPRODUCT(D398:D410,G398:G410)</f>
        <v>0</v>
      </c>
      <c r="H411" s="86">
        <f>SUM(H398:H410)</f>
        <v>0</v>
      </c>
      <c r="I411" s="153"/>
    </row>
    <row r="412" spans="1:9" ht="12.75">
      <c r="A412" s="87"/>
      <c r="B412" s="144" t="s">
        <v>145</v>
      </c>
      <c r="C412" s="145" t="s">
        <v>254</v>
      </c>
      <c r="D412" s="146"/>
      <c r="E412" s="147"/>
      <c r="F412" s="148"/>
      <c r="G412" s="149"/>
      <c r="H412" s="150"/>
      <c r="I412" s="153"/>
    </row>
    <row r="413" spans="1:9" ht="12.75">
      <c r="A413" s="66"/>
      <c r="B413" s="54">
        <v>1</v>
      </c>
      <c r="C413" s="227" t="s">
        <v>560</v>
      </c>
      <c r="D413" s="60"/>
      <c r="E413" s="74"/>
      <c r="F413" s="206"/>
      <c r="G413" s="206"/>
      <c r="H413" s="137"/>
      <c r="I413" s="153"/>
    </row>
    <row r="414" spans="1:9" ht="12.75">
      <c r="A414" s="66"/>
      <c r="B414" s="54" t="s">
        <v>26</v>
      </c>
      <c r="C414" s="141" t="s">
        <v>561</v>
      </c>
      <c r="D414" s="60">
        <v>1</v>
      </c>
      <c r="E414" s="74" t="s">
        <v>36</v>
      </c>
      <c r="F414" s="206"/>
      <c r="G414" s="206"/>
      <c r="H414" s="137">
        <f aca="true" t="shared" si="16" ref="H414:H425">SUM(F414:G414)*D414</f>
        <v>0</v>
      </c>
      <c r="I414" s="153"/>
    </row>
    <row r="415" spans="1:9" ht="25.5">
      <c r="A415" s="66"/>
      <c r="B415" s="54" t="s">
        <v>42</v>
      </c>
      <c r="C415" s="141" t="s">
        <v>562</v>
      </c>
      <c r="D415" s="60">
        <v>1</v>
      </c>
      <c r="E415" s="74" t="s">
        <v>36</v>
      </c>
      <c r="F415" s="206"/>
      <c r="G415" s="206"/>
      <c r="H415" s="137">
        <f t="shared" si="16"/>
        <v>0</v>
      </c>
      <c r="I415" s="153"/>
    </row>
    <row r="416" spans="1:9" ht="12.75">
      <c r="A416" s="66"/>
      <c r="B416" s="54" t="s">
        <v>43</v>
      </c>
      <c r="C416" s="106" t="s">
        <v>563</v>
      </c>
      <c r="D416" s="60">
        <v>155</v>
      </c>
      <c r="E416" s="74" t="s">
        <v>40</v>
      </c>
      <c r="F416" s="206"/>
      <c r="G416" s="206"/>
      <c r="H416" s="137">
        <f t="shared" si="16"/>
        <v>0</v>
      </c>
      <c r="I416" s="153"/>
    </row>
    <row r="417" spans="1:9" ht="12.75">
      <c r="A417" s="66"/>
      <c r="B417" s="54" t="s">
        <v>44</v>
      </c>
      <c r="C417" s="106" t="s">
        <v>564</v>
      </c>
      <c r="D417" s="60">
        <v>20</v>
      </c>
      <c r="E417" s="74" t="s">
        <v>40</v>
      </c>
      <c r="F417" s="206"/>
      <c r="G417" s="206"/>
      <c r="H417" s="137">
        <f t="shared" si="16"/>
        <v>0</v>
      </c>
      <c r="I417" s="153"/>
    </row>
    <row r="418" spans="1:9" ht="12.75">
      <c r="A418" s="66"/>
      <c r="B418" s="54" t="s">
        <v>136</v>
      </c>
      <c r="C418" s="106" t="s">
        <v>565</v>
      </c>
      <c r="D418" s="60">
        <v>85</v>
      </c>
      <c r="E418" s="74" t="s">
        <v>36</v>
      </c>
      <c r="F418" s="206"/>
      <c r="G418" s="206"/>
      <c r="H418" s="137">
        <f t="shared" si="16"/>
        <v>0</v>
      </c>
      <c r="I418" s="153"/>
    </row>
    <row r="419" spans="1:9" ht="12.75">
      <c r="A419" s="66"/>
      <c r="B419" s="54" t="s">
        <v>191</v>
      </c>
      <c r="C419" s="106" t="s">
        <v>710</v>
      </c>
      <c r="D419" s="60">
        <v>6</v>
      </c>
      <c r="E419" s="74" t="s">
        <v>36</v>
      </c>
      <c r="F419" s="206"/>
      <c r="G419" s="206"/>
      <c r="H419" s="137">
        <f t="shared" si="16"/>
        <v>0</v>
      </c>
      <c r="I419" s="153"/>
    </row>
    <row r="420" spans="1:9" ht="12.75">
      <c r="A420" s="66"/>
      <c r="B420" s="54" t="s">
        <v>192</v>
      </c>
      <c r="C420" s="141" t="s">
        <v>523</v>
      </c>
      <c r="D420" s="60">
        <v>8</v>
      </c>
      <c r="E420" s="74" t="s">
        <v>36</v>
      </c>
      <c r="F420" s="206"/>
      <c r="G420" s="206"/>
      <c r="H420" s="137">
        <f t="shared" si="16"/>
        <v>0</v>
      </c>
      <c r="I420" s="153"/>
    </row>
    <row r="421" spans="1:9" ht="12.75">
      <c r="A421" s="66"/>
      <c r="B421" s="54" t="s">
        <v>193</v>
      </c>
      <c r="C421" s="106" t="s">
        <v>566</v>
      </c>
      <c r="D421" s="60">
        <v>6</v>
      </c>
      <c r="E421" s="74" t="s">
        <v>40</v>
      </c>
      <c r="F421" s="206"/>
      <c r="G421" s="206"/>
      <c r="H421" s="137">
        <f t="shared" si="16"/>
        <v>0</v>
      </c>
      <c r="I421" s="153"/>
    </row>
    <row r="422" spans="1:9" ht="12.75">
      <c r="A422" s="66"/>
      <c r="B422" s="54" t="s">
        <v>194</v>
      </c>
      <c r="C422" s="106" t="s">
        <v>567</v>
      </c>
      <c r="D422" s="60">
        <f>2</f>
        <v>2</v>
      </c>
      <c r="E422" s="74" t="s">
        <v>36</v>
      </c>
      <c r="F422" s="206"/>
      <c r="G422" s="206"/>
      <c r="H422" s="137">
        <f t="shared" si="16"/>
        <v>0</v>
      </c>
      <c r="I422" s="153"/>
    </row>
    <row r="423" spans="1:9" ht="25.5">
      <c r="A423" s="66"/>
      <c r="B423" s="54" t="s">
        <v>195</v>
      </c>
      <c r="C423" s="106" t="s">
        <v>711</v>
      </c>
      <c r="D423" s="60">
        <v>16</v>
      </c>
      <c r="E423" s="74" t="s">
        <v>36</v>
      </c>
      <c r="F423" s="206"/>
      <c r="G423" s="206"/>
      <c r="H423" s="137">
        <f t="shared" si="16"/>
        <v>0</v>
      </c>
      <c r="I423" s="153"/>
    </row>
    <row r="424" spans="1:9" ht="12.75">
      <c r="A424" s="66"/>
      <c r="B424" s="54" t="s">
        <v>196</v>
      </c>
      <c r="C424" s="106" t="s">
        <v>568</v>
      </c>
      <c r="D424" s="60">
        <v>35</v>
      </c>
      <c r="E424" s="74" t="s">
        <v>40</v>
      </c>
      <c r="F424" s="206"/>
      <c r="G424" s="206"/>
      <c r="H424" s="137">
        <f t="shared" si="16"/>
        <v>0</v>
      </c>
      <c r="I424" s="153"/>
    </row>
    <row r="425" spans="1:9" ht="12.75">
      <c r="A425" s="66"/>
      <c r="B425" s="54" t="s">
        <v>197</v>
      </c>
      <c r="C425" s="106" t="s">
        <v>569</v>
      </c>
      <c r="D425" s="60">
        <v>3</v>
      </c>
      <c r="E425" s="74" t="s">
        <v>570</v>
      </c>
      <c r="F425" s="206"/>
      <c r="G425" s="206"/>
      <c r="H425" s="137">
        <f t="shared" si="16"/>
        <v>0</v>
      </c>
      <c r="I425" s="153"/>
    </row>
    <row r="426" spans="1:9" ht="12.75">
      <c r="A426" s="82"/>
      <c r="B426" s="119"/>
      <c r="C426" s="130" t="s">
        <v>255</v>
      </c>
      <c r="D426" s="37"/>
      <c r="E426" s="38"/>
      <c r="F426" s="84">
        <f>SUMPRODUCT(D413:D425,F413:F425)</f>
        <v>0</v>
      </c>
      <c r="G426" s="85">
        <f>SUMPRODUCT(D413:D425,G413:G425)</f>
        <v>0</v>
      </c>
      <c r="H426" s="86">
        <f>SUM(H413:H425)</f>
        <v>0</v>
      </c>
      <c r="I426" s="153"/>
    </row>
    <row r="427" spans="1:9" s="152" customFormat="1" ht="12.75">
      <c r="A427" s="151"/>
      <c r="B427" s="144" t="s">
        <v>110</v>
      </c>
      <c r="C427" s="145" t="s">
        <v>256</v>
      </c>
      <c r="D427" s="146"/>
      <c r="E427" s="147"/>
      <c r="F427" s="148"/>
      <c r="G427" s="149"/>
      <c r="H427" s="150"/>
      <c r="I427" s="262"/>
    </row>
    <row r="428" spans="1:9" s="80" customFormat="1" ht="12.75">
      <c r="A428" s="66"/>
      <c r="B428" s="54">
        <v>1</v>
      </c>
      <c r="C428" s="227" t="s">
        <v>571</v>
      </c>
      <c r="D428" s="60"/>
      <c r="E428" s="74"/>
      <c r="F428" s="206"/>
      <c r="G428" s="206"/>
      <c r="H428" s="137"/>
      <c r="I428" s="153"/>
    </row>
    <row r="429" spans="1:9" s="80" customFormat="1" ht="12.75">
      <c r="A429" s="66"/>
      <c r="B429" s="54" t="s">
        <v>26</v>
      </c>
      <c r="C429" s="106" t="s">
        <v>563</v>
      </c>
      <c r="D429" s="60">
        <v>64</v>
      </c>
      <c r="E429" s="74" t="s">
        <v>40</v>
      </c>
      <c r="F429" s="206"/>
      <c r="G429" s="206"/>
      <c r="H429" s="137">
        <f aca="true" t="shared" si="17" ref="H429:H440">SUM(F429:G429)*D429</f>
        <v>0</v>
      </c>
      <c r="I429" s="153"/>
    </row>
    <row r="430" spans="1:9" s="80" customFormat="1" ht="12.75">
      <c r="A430" s="66"/>
      <c r="B430" s="54" t="s">
        <v>42</v>
      </c>
      <c r="C430" s="106" t="s">
        <v>565</v>
      </c>
      <c r="D430" s="60">
        <v>42</v>
      </c>
      <c r="E430" s="74" t="s">
        <v>36</v>
      </c>
      <c r="F430" s="206"/>
      <c r="G430" s="206"/>
      <c r="H430" s="137">
        <f t="shared" si="17"/>
        <v>0</v>
      </c>
      <c r="I430" s="153"/>
    </row>
    <row r="431" spans="1:9" s="80" customFormat="1" ht="38.25">
      <c r="A431" s="66"/>
      <c r="B431" s="54" t="s">
        <v>43</v>
      </c>
      <c r="C431" s="106" t="s">
        <v>572</v>
      </c>
      <c r="D431" s="60">
        <v>6</v>
      </c>
      <c r="E431" s="74" t="s">
        <v>40</v>
      </c>
      <c r="F431" s="206"/>
      <c r="G431" s="206"/>
      <c r="H431" s="137">
        <f t="shared" si="17"/>
        <v>0</v>
      </c>
      <c r="I431" s="153"/>
    </row>
    <row r="432" spans="1:9" s="80" customFormat="1" ht="38.25">
      <c r="A432" s="66"/>
      <c r="B432" s="54" t="s">
        <v>44</v>
      </c>
      <c r="C432" s="141" t="s">
        <v>573</v>
      </c>
      <c r="D432" s="102">
        <v>1</v>
      </c>
      <c r="E432" s="103" t="s">
        <v>36</v>
      </c>
      <c r="F432" s="206"/>
      <c r="G432" s="206"/>
      <c r="H432" s="137">
        <f t="shared" si="17"/>
        <v>0</v>
      </c>
      <c r="I432" s="153"/>
    </row>
    <row r="433" spans="1:9" s="80" customFormat="1" ht="12.75">
      <c r="A433" s="66"/>
      <c r="B433" s="54" t="s">
        <v>136</v>
      </c>
      <c r="C433" s="141" t="s">
        <v>574</v>
      </c>
      <c r="D433" s="102">
        <v>1</v>
      </c>
      <c r="E433" s="103" t="s">
        <v>36</v>
      </c>
      <c r="F433" s="309"/>
      <c r="G433" s="309"/>
      <c r="H433" s="137">
        <f t="shared" si="17"/>
        <v>0</v>
      </c>
      <c r="I433" s="153"/>
    </row>
    <row r="434" spans="1:9" s="80" customFormat="1" ht="12.75">
      <c r="A434" s="66"/>
      <c r="B434" s="54" t="s">
        <v>191</v>
      </c>
      <c r="C434" s="141" t="s">
        <v>575</v>
      </c>
      <c r="D434" s="102">
        <v>3</v>
      </c>
      <c r="E434" s="103" t="s">
        <v>36</v>
      </c>
      <c r="F434" s="309"/>
      <c r="G434" s="309"/>
      <c r="H434" s="137">
        <f t="shared" si="17"/>
        <v>0</v>
      </c>
      <c r="I434" s="153"/>
    </row>
    <row r="435" spans="1:9" s="80" customFormat="1" ht="12.75">
      <c r="A435" s="66"/>
      <c r="B435" s="54" t="s">
        <v>192</v>
      </c>
      <c r="C435" s="141" t="s">
        <v>539</v>
      </c>
      <c r="D435" s="102">
        <v>1</v>
      </c>
      <c r="E435" s="103" t="s">
        <v>36</v>
      </c>
      <c r="F435" s="309"/>
      <c r="G435" s="309"/>
      <c r="H435" s="137">
        <f t="shared" si="17"/>
        <v>0</v>
      </c>
      <c r="I435" s="153"/>
    </row>
    <row r="436" spans="1:9" s="80" customFormat="1" ht="12.75">
      <c r="A436" s="66"/>
      <c r="B436" s="54" t="s">
        <v>193</v>
      </c>
      <c r="C436" s="106" t="s">
        <v>712</v>
      </c>
      <c r="D436" s="60">
        <v>6</v>
      </c>
      <c r="E436" s="74" t="s">
        <v>40</v>
      </c>
      <c r="F436" s="206"/>
      <c r="G436" s="206"/>
      <c r="H436" s="137">
        <f t="shared" si="17"/>
        <v>0</v>
      </c>
      <c r="I436" s="153"/>
    </row>
    <row r="437" spans="1:9" s="80" customFormat="1" ht="12.75">
      <c r="A437" s="66"/>
      <c r="B437" s="54" t="s">
        <v>194</v>
      </c>
      <c r="C437" s="141" t="s">
        <v>576</v>
      </c>
      <c r="D437" s="102">
        <v>395</v>
      </c>
      <c r="E437" s="103" t="s">
        <v>40</v>
      </c>
      <c r="F437" s="309"/>
      <c r="G437" s="309"/>
      <c r="H437" s="137">
        <f t="shared" si="17"/>
        <v>0</v>
      </c>
      <c r="I437" s="153"/>
    </row>
    <row r="438" spans="1:9" s="80" customFormat="1" ht="12.75">
      <c r="A438" s="66"/>
      <c r="B438" s="54" t="s">
        <v>195</v>
      </c>
      <c r="C438" s="141" t="s">
        <v>577</v>
      </c>
      <c r="D438" s="102">
        <v>13</v>
      </c>
      <c r="E438" s="103" t="s">
        <v>36</v>
      </c>
      <c r="F438" s="309"/>
      <c r="G438" s="309"/>
      <c r="H438" s="137">
        <f t="shared" si="17"/>
        <v>0</v>
      </c>
      <c r="I438" s="153"/>
    </row>
    <row r="439" spans="1:9" s="80" customFormat="1" ht="12.75">
      <c r="A439" s="66"/>
      <c r="B439" s="54" t="s">
        <v>196</v>
      </c>
      <c r="C439" s="141" t="s">
        <v>578</v>
      </c>
      <c r="D439" s="102">
        <v>12</v>
      </c>
      <c r="E439" s="103" t="s">
        <v>36</v>
      </c>
      <c r="F439" s="309"/>
      <c r="G439" s="309"/>
      <c r="H439" s="137">
        <f t="shared" si="17"/>
        <v>0</v>
      </c>
      <c r="I439" s="153"/>
    </row>
    <row r="440" spans="1:9" s="80" customFormat="1" ht="12.75">
      <c r="A440" s="66"/>
      <c r="B440" s="54" t="s">
        <v>197</v>
      </c>
      <c r="C440" s="141" t="s">
        <v>579</v>
      </c>
      <c r="D440" s="60">
        <v>12</v>
      </c>
      <c r="E440" s="74" t="s">
        <v>36</v>
      </c>
      <c r="F440" s="136" t="s">
        <v>48</v>
      </c>
      <c r="G440" s="206"/>
      <c r="H440" s="137">
        <f t="shared" si="17"/>
        <v>0</v>
      </c>
      <c r="I440" s="153"/>
    </row>
    <row r="441" spans="1:9" ht="12.75">
      <c r="A441" s="82"/>
      <c r="B441" s="119"/>
      <c r="C441" s="130" t="s">
        <v>257</v>
      </c>
      <c r="D441" s="37"/>
      <c r="E441" s="38"/>
      <c r="F441" s="84">
        <f>SUMPRODUCT(D428:D440,F428:F440)</f>
        <v>0</v>
      </c>
      <c r="G441" s="85">
        <f>SUMPRODUCT(D429:D440,G429:G440)</f>
        <v>0</v>
      </c>
      <c r="H441" s="86">
        <f>SUM(H428:H440)</f>
        <v>0</v>
      </c>
      <c r="I441" s="153"/>
    </row>
    <row r="442" spans="1:9" s="80" customFormat="1" ht="12.75">
      <c r="A442" s="87"/>
      <c r="B442" s="121" t="s">
        <v>261</v>
      </c>
      <c r="C442" s="116" t="s">
        <v>258</v>
      </c>
      <c r="D442" s="131"/>
      <c r="E442" s="132"/>
      <c r="F442" s="133"/>
      <c r="G442" s="134"/>
      <c r="H442" s="135"/>
      <c r="I442" s="153"/>
    </row>
    <row r="443" spans="1:9" s="80" customFormat="1" ht="12.75">
      <c r="A443" s="66"/>
      <c r="B443" s="224" t="s">
        <v>26</v>
      </c>
      <c r="C443" s="154" t="s">
        <v>580</v>
      </c>
      <c r="D443" s="225">
        <v>6</v>
      </c>
      <c r="E443" s="226" t="s">
        <v>36</v>
      </c>
      <c r="F443" s="95"/>
      <c r="G443" s="95"/>
      <c r="H443" s="231">
        <f>SUM(F443:G443)*D443</f>
        <v>0</v>
      </c>
      <c r="I443" s="153"/>
    </row>
    <row r="444" spans="1:9" s="80" customFormat="1" ht="12.75">
      <c r="A444" s="66"/>
      <c r="B444" s="224" t="s">
        <v>42</v>
      </c>
      <c r="C444" s="154" t="s">
        <v>581</v>
      </c>
      <c r="D444" s="56">
        <v>1</v>
      </c>
      <c r="E444" s="57" t="s">
        <v>36</v>
      </c>
      <c r="F444" s="228" t="s">
        <v>48</v>
      </c>
      <c r="G444" s="95"/>
      <c r="H444" s="231">
        <f>SUM(F444:G444)*D444</f>
        <v>0</v>
      </c>
      <c r="I444" s="153"/>
    </row>
    <row r="445" spans="1:9" s="80" customFormat="1" ht="25.5">
      <c r="A445" s="66"/>
      <c r="B445" s="224" t="s">
        <v>43</v>
      </c>
      <c r="C445" s="229" t="s">
        <v>713</v>
      </c>
      <c r="D445" s="225">
        <v>6</v>
      </c>
      <c r="E445" s="57" t="s">
        <v>36</v>
      </c>
      <c r="F445" s="228" t="s">
        <v>48</v>
      </c>
      <c r="G445" s="95"/>
      <c r="H445" s="231">
        <f>SUM(F445:G445)*D445</f>
        <v>0</v>
      </c>
      <c r="I445" s="153"/>
    </row>
    <row r="446" spans="1:9" s="80" customFormat="1" ht="12.75">
      <c r="A446" s="66"/>
      <c r="B446" s="224" t="s">
        <v>44</v>
      </c>
      <c r="C446" s="229" t="s">
        <v>582</v>
      </c>
      <c r="D446" s="225">
        <v>45</v>
      </c>
      <c r="E446" s="57" t="s">
        <v>40</v>
      </c>
      <c r="F446" s="228" t="s">
        <v>48</v>
      </c>
      <c r="G446" s="95"/>
      <c r="H446" s="231">
        <f>SUM(F446:G446)*D446</f>
        <v>0</v>
      </c>
      <c r="I446" s="153"/>
    </row>
    <row r="447" spans="1:9" s="80" customFormat="1" ht="12.75">
      <c r="A447" s="82"/>
      <c r="B447" s="119"/>
      <c r="C447" s="130" t="s">
        <v>259</v>
      </c>
      <c r="D447" s="37"/>
      <c r="E447" s="38"/>
      <c r="F447" s="84">
        <f>SUMPRODUCT(D443:D446,F443:F446)</f>
        <v>0</v>
      </c>
      <c r="G447" s="85">
        <f>SUMPRODUCT(D443:D446,G443:G446)</f>
        <v>0</v>
      </c>
      <c r="H447" s="86">
        <f>SUM(H443:H446)</f>
        <v>0</v>
      </c>
      <c r="I447" s="153"/>
    </row>
    <row r="448" spans="1:9" ht="12.75">
      <c r="A448" s="87"/>
      <c r="B448" s="121" t="s">
        <v>262</v>
      </c>
      <c r="C448" s="116" t="s">
        <v>8</v>
      </c>
      <c r="D448" s="131"/>
      <c r="E448" s="132"/>
      <c r="F448" s="133"/>
      <c r="G448" s="134"/>
      <c r="H448" s="135"/>
      <c r="I448" s="153"/>
    </row>
    <row r="449" spans="1:9" ht="12.75">
      <c r="A449" s="66"/>
      <c r="B449" s="274" t="s">
        <v>584</v>
      </c>
      <c r="C449" s="201" t="s">
        <v>585</v>
      </c>
      <c r="D449" s="235"/>
      <c r="E449" s="57"/>
      <c r="F449" s="282"/>
      <c r="G449" s="321"/>
      <c r="H449" s="245"/>
      <c r="I449" s="153"/>
    </row>
    <row r="450" spans="1:9" ht="12.75">
      <c r="A450" s="66"/>
      <c r="B450" s="274" t="s">
        <v>586</v>
      </c>
      <c r="C450" s="106" t="s">
        <v>587</v>
      </c>
      <c r="D450" s="60"/>
      <c r="E450" s="61"/>
      <c r="F450" s="322"/>
      <c r="G450" s="323"/>
      <c r="H450" s="246"/>
      <c r="I450" s="153"/>
    </row>
    <row r="451" spans="1:9" ht="12.75">
      <c r="A451" s="66"/>
      <c r="B451" s="280" t="s">
        <v>98</v>
      </c>
      <c r="C451" s="232" t="s">
        <v>588</v>
      </c>
      <c r="D451" s="237">
        <v>29</v>
      </c>
      <c r="E451" s="287" t="s">
        <v>570</v>
      </c>
      <c r="F451" s="95"/>
      <c r="G451" s="95"/>
      <c r="H451" s="288">
        <f aca="true" t="shared" si="18" ref="H451:H460">SUM(F451,G451)*D451</f>
        <v>0</v>
      </c>
      <c r="I451" s="153"/>
    </row>
    <row r="452" spans="1:9" ht="12.75">
      <c r="A452" s="66"/>
      <c r="B452" s="280" t="s">
        <v>107</v>
      </c>
      <c r="C452" s="232" t="s">
        <v>589</v>
      </c>
      <c r="D452" s="237">
        <v>29</v>
      </c>
      <c r="E452" s="287" t="s">
        <v>570</v>
      </c>
      <c r="F452" s="95"/>
      <c r="G452" s="95"/>
      <c r="H452" s="288">
        <f t="shared" si="18"/>
        <v>0</v>
      </c>
      <c r="I452" s="153"/>
    </row>
    <row r="453" spans="1:9" ht="12.75">
      <c r="A453" s="66"/>
      <c r="B453" s="280" t="s">
        <v>108</v>
      </c>
      <c r="C453" s="232" t="s">
        <v>590</v>
      </c>
      <c r="D453" s="237">
        <v>22</v>
      </c>
      <c r="E453" s="287" t="s">
        <v>570</v>
      </c>
      <c r="F453" s="95"/>
      <c r="G453" s="95"/>
      <c r="H453" s="288">
        <f t="shared" si="18"/>
        <v>0</v>
      </c>
      <c r="I453" s="153"/>
    </row>
    <row r="454" spans="1:9" ht="12.75">
      <c r="A454" s="66"/>
      <c r="B454" s="280" t="s">
        <v>591</v>
      </c>
      <c r="C454" s="232" t="s">
        <v>592</v>
      </c>
      <c r="D454" s="237">
        <v>14</v>
      </c>
      <c r="E454" s="287" t="s">
        <v>570</v>
      </c>
      <c r="F454" s="95"/>
      <c r="G454" s="95"/>
      <c r="H454" s="288">
        <f t="shared" si="18"/>
        <v>0</v>
      </c>
      <c r="I454" s="153"/>
    </row>
    <row r="455" spans="1:9" ht="12.75">
      <c r="A455" s="66"/>
      <c r="B455" s="280" t="s">
        <v>593</v>
      </c>
      <c r="C455" s="232" t="s">
        <v>594</v>
      </c>
      <c r="D455" s="237">
        <v>29</v>
      </c>
      <c r="E455" s="287" t="s">
        <v>40</v>
      </c>
      <c r="F455" s="95"/>
      <c r="G455" s="95"/>
      <c r="H455" s="288">
        <f t="shared" si="18"/>
        <v>0</v>
      </c>
      <c r="I455" s="153"/>
    </row>
    <row r="456" spans="1:9" ht="12.75">
      <c r="A456" s="66"/>
      <c r="B456" s="280" t="s">
        <v>595</v>
      </c>
      <c r="C456" s="232" t="s">
        <v>596</v>
      </c>
      <c r="D456" s="237">
        <v>29</v>
      </c>
      <c r="E456" s="287" t="s">
        <v>40</v>
      </c>
      <c r="F456" s="95"/>
      <c r="G456" s="95"/>
      <c r="H456" s="288">
        <f t="shared" si="18"/>
        <v>0</v>
      </c>
      <c r="I456" s="153"/>
    </row>
    <row r="457" spans="1:9" ht="12.75">
      <c r="A457" s="66"/>
      <c r="B457" s="280" t="s">
        <v>597</v>
      </c>
      <c r="C457" s="232" t="s">
        <v>598</v>
      </c>
      <c r="D457" s="237">
        <v>22</v>
      </c>
      <c r="E457" s="287" t="s">
        <v>40</v>
      </c>
      <c r="F457" s="95"/>
      <c r="G457" s="95"/>
      <c r="H457" s="288">
        <f t="shared" si="18"/>
        <v>0</v>
      </c>
      <c r="I457" s="153"/>
    </row>
    <row r="458" spans="1:9" ht="12.75">
      <c r="A458" s="66"/>
      <c r="B458" s="280" t="s">
        <v>599</v>
      </c>
      <c r="C458" s="232" t="s">
        <v>600</v>
      </c>
      <c r="D458" s="237">
        <v>14</v>
      </c>
      <c r="E458" s="287" t="s">
        <v>40</v>
      </c>
      <c r="F458" s="95"/>
      <c r="G458" s="95"/>
      <c r="H458" s="288">
        <f t="shared" si="18"/>
        <v>0</v>
      </c>
      <c r="I458" s="153"/>
    </row>
    <row r="459" spans="1:9" ht="12.75">
      <c r="A459" s="66"/>
      <c r="B459" s="280" t="s">
        <v>601</v>
      </c>
      <c r="C459" s="232" t="s">
        <v>602</v>
      </c>
      <c r="D459" s="237">
        <v>31</v>
      </c>
      <c r="E459" s="287" t="s">
        <v>40</v>
      </c>
      <c r="F459" s="95"/>
      <c r="G459" s="95"/>
      <c r="H459" s="288">
        <f t="shared" si="18"/>
        <v>0</v>
      </c>
      <c r="I459" s="153"/>
    </row>
    <row r="460" spans="1:9" ht="25.5">
      <c r="A460" s="66"/>
      <c r="B460" s="280" t="s">
        <v>603</v>
      </c>
      <c r="C460" s="201" t="s">
        <v>604</v>
      </c>
      <c r="D460" s="56">
        <v>1</v>
      </c>
      <c r="E460" s="57" t="s">
        <v>605</v>
      </c>
      <c r="F460" s="95"/>
      <c r="G460" s="95"/>
      <c r="H460" s="231">
        <f t="shared" si="18"/>
        <v>0</v>
      </c>
      <c r="I460" s="153"/>
    </row>
    <row r="461" spans="1:9" ht="12.75">
      <c r="A461" s="66"/>
      <c r="B461" s="274" t="s">
        <v>606</v>
      </c>
      <c r="C461" s="201" t="s">
        <v>607</v>
      </c>
      <c r="D461" s="236"/>
      <c r="E461" s="233"/>
      <c r="F461" s="324"/>
      <c r="G461" s="324"/>
      <c r="H461" s="247"/>
      <c r="I461" s="153"/>
    </row>
    <row r="462" spans="1:9" ht="12.75">
      <c r="A462" s="66"/>
      <c r="B462" s="280" t="s">
        <v>168</v>
      </c>
      <c r="C462" s="232" t="s">
        <v>608</v>
      </c>
      <c r="D462" s="237">
        <v>282</v>
      </c>
      <c r="E462" s="287" t="s">
        <v>40</v>
      </c>
      <c r="F462" s="95"/>
      <c r="G462" s="95"/>
      <c r="H462" s="288">
        <f>SUM(F462,G462)*D462</f>
        <v>0</v>
      </c>
      <c r="I462" s="153"/>
    </row>
    <row r="463" spans="1:9" ht="12.75">
      <c r="A463" s="66"/>
      <c r="B463" s="280" t="s">
        <v>211</v>
      </c>
      <c r="C463" s="232" t="s">
        <v>609</v>
      </c>
      <c r="D463" s="237">
        <v>141</v>
      </c>
      <c r="E463" s="287" t="s">
        <v>40</v>
      </c>
      <c r="F463" s="95"/>
      <c r="G463" s="95"/>
      <c r="H463" s="288">
        <f>SUM(F463,G463)*D463</f>
        <v>0</v>
      </c>
      <c r="I463" s="153"/>
    </row>
    <row r="464" spans="1:9" ht="12.75">
      <c r="A464" s="66"/>
      <c r="B464" s="280" t="s">
        <v>213</v>
      </c>
      <c r="C464" s="200" t="s">
        <v>610</v>
      </c>
      <c r="D464" s="56">
        <v>1</v>
      </c>
      <c r="E464" s="57" t="s">
        <v>605</v>
      </c>
      <c r="F464" s="95"/>
      <c r="G464" s="95"/>
      <c r="H464" s="231">
        <f>SUM(F464,G464)*D464</f>
        <v>0</v>
      </c>
      <c r="I464" s="153"/>
    </row>
    <row r="465" spans="1:9" ht="12.75">
      <c r="A465" s="66"/>
      <c r="B465" s="274" t="s">
        <v>611</v>
      </c>
      <c r="C465" s="201" t="s">
        <v>612</v>
      </c>
      <c r="D465" s="56"/>
      <c r="E465" s="57"/>
      <c r="F465" s="325"/>
      <c r="G465" s="325"/>
      <c r="H465" s="231"/>
      <c r="I465" s="153"/>
    </row>
    <row r="466" spans="1:9" ht="12.75">
      <c r="A466" s="66"/>
      <c r="B466" s="280" t="s">
        <v>297</v>
      </c>
      <c r="C466" s="232" t="s">
        <v>613</v>
      </c>
      <c r="D466" s="236">
        <v>41</v>
      </c>
      <c r="E466" s="233" t="s">
        <v>570</v>
      </c>
      <c r="F466" s="95"/>
      <c r="G466" s="95"/>
      <c r="H466" s="288">
        <f aca="true" t="shared" si="19" ref="H466:H471">SUM(F466,G466)*D466</f>
        <v>0</v>
      </c>
      <c r="I466" s="153"/>
    </row>
    <row r="467" spans="1:9" ht="12.75">
      <c r="A467" s="66"/>
      <c r="B467" s="280" t="s">
        <v>298</v>
      </c>
      <c r="C467" s="232" t="s">
        <v>614</v>
      </c>
      <c r="D467" s="236">
        <v>15</v>
      </c>
      <c r="E467" s="233" t="s">
        <v>570</v>
      </c>
      <c r="F467" s="95"/>
      <c r="G467" s="95"/>
      <c r="H467" s="288">
        <f t="shared" si="19"/>
        <v>0</v>
      </c>
      <c r="I467" s="153"/>
    </row>
    <row r="468" spans="1:9" ht="12.75">
      <c r="A468" s="66"/>
      <c r="B468" s="280" t="s">
        <v>299</v>
      </c>
      <c r="C468" s="201" t="s">
        <v>615</v>
      </c>
      <c r="D468" s="237">
        <v>1</v>
      </c>
      <c r="E468" s="57" t="s">
        <v>366</v>
      </c>
      <c r="F468" s="325"/>
      <c r="G468" s="325"/>
      <c r="H468" s="231">
        <f t="shared" si="19"/>
        <v>0</v>
      </c>
      <c r="I468" s="153"/>
    </row>
    <row r="469" spans="1:9" ht="12.75">
      <c r="A469" s="66"/>
      <c r="B469" s="280" t="s">
        <v>342</v>
      </c>
      <c r="C469" s="201" t="s">
        <v>616</v>
      </c>
      <c r="D469" s="237">
        <v>1</v>
      </c>
      <c r="E469" s="57" t="s">
        <v>366</v>
      </c>
      <c r="F469" s="325"/>
      <c r="G469" s="325"/>
      <c r="H469" s="231">
        <f t="shared" si="19"/>
        <v>0</v>
      </c>
      <c r="I469" s="153"/>
    </row>
    <row r="470" spans="1:9" ht="12.75">
      <c r="A470" s="66"/>
      <c r="B470" s="280" t="s">
        <v>343</v>
      </c>
      <c r="C470" s="232" t="s">
        <v>617</v>
      </c>
      <c r="D470" s="237">
        <v>1</v>
      </c>
      <c r="E470" s="287" t="s">
        <v>366</v>
      </c>
      <c r="F470" s="95"/>
      <c r="G470" s="95"/>
      <c r="H470" s="288">
        <f t="shared" si="19"/>
        <v>0</v>
      </c>
      <c r="I470" s="153"/>
    </row>
    <row r="471" spans="1:9" ht="25.5">
      <c r="A471" s="66"/>
      <c r="B471" s="280" t="s">
        <v>344</v>
      </c>
      <c r="C471" s="201" t="s">
        <v>618</v>
      </c>
      <c r="D471" s="56">
        <v>1</v>
      </c>
      <c r="E471" s="57" t="s">
        <v>605</v>
      </c>
      <c r="F471" s="325"/>
      <c r="G471" s="325"/>
      <c r="H471" s="231">
        <f t="shared" si="19"/>
        <v>0</v>
      </c>
      <c r="I471" s="153"/>
    </row>
    <row r="472" spans="1:9" ht="12.75">
      <c r="A472" s="66"/>
      <c r="B472" s="274" t="s">
        <v>619</v>
      </c>
      <c r="C472" s="201" t="s">
        <v>620</v>
      </c>
      <c r="D472" s="56"/>
      <c r="E472" s="57"/>
      <c r="F472" s="325"/>
      <c r="G472" s="325"/>
      <c r="H472" s="231"/>
      <c r="I472" s="153"/>
    </row>
    <row r="473" spans="1:9" ht="25.5">
      <c r="A473" s="66"/>
      <c r="B473" s="281" t="s">
        <v>621</v>
      </c>
      <c r="C473" s="141" t="s">
        <v>622</v>
      </c>
      <c r="D473" s="237">
        <v>1</v>
      </c>
      <c r="E473" s="129" t="s">
        <v>36</v>
      </c>
      <c r="F473" s="326"/>
      <c r="G473" s="127"/>
      <c r="H473" s="288">
        <f aca="true" t="shared" si="20" ref="H473:H480">SUM(F473,G473)*D473</f>
        <v>0</v>
      </c>
      <c r="I473" s="153"/>
    </row>
    <row r="474" spans="1:9" ht="25.5">
      <c r="A474" s="66"/>
      <c r="B474" s="281" t="s">
        <v>623</v>
      </c>
      <c r="C474" s="141" t="s">
        <v>624</v>
      </c>
      <c r="D474" s="237">
        <v>1</v>
      </c>
      <c r="E474" s="129" t="s">
        <v>36</v>
      </c>
      <c r="F474" s="326"/>
      <c r="G474" s="127"/>
      <c r="H474" s="288">
        <f t="shared" si="20"/>
        <v>0</v>
      </c>
      <c r="I474" s="153"/>
    </row>
    <row r="475" spans="1:9" ht="25.5">
      <c r="A475" s="66"/>
      <c r="B475" s="281" t="s">
        <v>625</v>
      </c>
      <c r="C475" s="141" t="s">
        <v>626</v>
      </c>
      <c r="D475" s="237">
        <v>1</v>
      </c>
      <c r="E475" s="129" t="s">
        <v>36</v>
      </c>
      <c r="F475" s="326"/>
      <c r="G475" s="127"/>
      <c r="H475" s="288">
        <f t="shared" si="20"/>
        <v>0</v>
      </c>
      <c r="I475" s="153"/>
    </row>
    <row r="476" spans="1:9" ht="38.25">
      <c r="A476" s="66"/>
      <c r="B476" s="281" t="s">
        <v>627</v>
      </c>
      <c r="C476" s="232" t="s">
        <v>737</v>
      </c>
      <c r="D476" s="236">
        <v>1</v>
      </c>
      <c r="E476" s="234" t="s">
        <v>36</v>
      </c>
      <c r="F476" s="127"/>
      <c r="G476" s="127"/>
      <c r="H476" s="288">
        <f t="shared" si="20"/>
        <v>0</v>
      </c>
      <c r="I476" s="153"/>
    </row>
    <row r="477" spans="1:9" ht="38.25">
      <c r="A477" s="66"/>
      <c r="B477" s="281" t="s">
        <v>628</v>
      </c>
      <c r="C477" s="232" t="s">
        <v>738</v>
      </c>
      <c r="D477" s="236">
        <v>1</v>
      </c>
      <c r="E477" s="234" t="s">
        <v>36</v>
      </c>
      <c r="F477" s="127"/>
      <c r="G477" s="127"/>
      <c r="H477" s="288">
        <f t="shared" si="20"/>
        <v>0</v>
      </c>
      <c r="I477" s="153"/>
    </row>
    <row r="478" spans="1:9" ht="25.5">
      <c r="A478" s="66"/>
      <c r="B478" s="281" t="s">
        <v>629</v>
      </c>
      <c r="C478" s="201" t="s">
        <v>604</v>
      </c>
      <c r="D478" s="56">
        <v>1</v>
      </c>
      <c r="E478" s="57" t="s">
        <v>605</v>
      </c>
      <c r="F478" s="95"/>
      <c r="G478" s="282"/>
      <c r="H478" s="231">
        <f t="shared" si="20"/>
        <v>0</v>
      </c>
      <c r="I478" s="153"/>
    </row>
    <row r="479" spans="1:9" ht="25.5">
      <c r="A479" s="66"/>
      <c r="B479" s="281" t="s">
        <v>630</v>
      </c>
      <c r="C479" s="201" t="s">
        <v>631</v>
      </c>
      <c r="D479" s="56">
        <v>1</v>
      </c>
      <c r="E479" s="57" t="s">
        <v>605</v>
      </c>
      <c r="F479" s="325"/>
      <c r="G479" s="325"/>
      <c r="H479" s="231">
        <f t="shared" si="20"/>
        <v>0</v>
      </c>
      <c r="I479" s="153"/>
    </row>
    <row r="480" spans="1:9" ht="38.25">
      <c r="A480" s="66"/>
      <c r="B480" s="281" t="s">
        <v>739</v>
      </c>
      <c r="C480" s="201" t="s">
        <v>740</v>
      </c>
      <c r="D480" s="56">
        <v>1</v>
      </c>
      <c r="E480" s="57" t="s">
        <v>605</v>
      </c>
      <c r="F480" s="136" t="s">
        <v>48</v>
      </c>
      <c r="G480" s="325"/>
      <c r="H480" s="231">
        <f t="shared" si="20"/>
        <v>0</v>
      </c>
      <c r="I480" s="153"/>
    </row>
    <row r="481" spans="1:9" ht="12.75">
      <c r="A481" s="82"/>
      <c r="B481" s="119"/>
      <c r="C481" s="159" t="s">
        <v>9</v>
      </c>
      <c r="D481" s="37"/>
      <c r="E481" s="38"/>
      <c r="F481" s="84">
        <f>SUMPRODUCT(D451:D480,F451:F480)</f>
        <v>0</v>
      </c>
      <c r="G481" s="85">
        <f>SUMPRODUCT(D451:D480,G451:G480)</f>
        <v>0</v>
      </c>
      <c r="H481" s="86">
        <f>SUM(H451:H480)</f>
        <v>0</v>
      </c>
      <c r="I481" s="153"/>
    </row>
    <row r="482" spans="1:9" ht="12.75">
      <c r="A482" s="160"/>
      <c r="B482" s="161"/>
      <c r="C482" s="162" t="s">
        <v>263</v>
      </c>
      <c r="D482" s="163"/>
      <c r="E482" s="164"/>
      <c r="F482" s="165">
        <f>F94+F105+F137+F159+F206+F214+F332+F396+F411+F426+F441+F447+F481</f>
        <v>0</v>
      </c>
      <c r="G482" s="165">
        <f>G94+G105+G137+G159+G206+G214+G332+G396+G411+G426+G441+G447+G481</f>
        <v>0</v>
      </c>
      <c r="H482" s="166">
        <f>H94+H105+H137+H159+H206+H214+H332+H396+H411+H426+H441+H447+H481</f>
        <v>0</v>
      </c>
      <c r="I482" s="261"/>
    </row>
    <row r="483" spans="1:9" ht="12.75">
      <c r="A483" s="167"/>
      <c r="B483" s="168"/>
      <c r="C483" s="169" t="s">
        <v>117</v>
      </c>
      <c r="D483" s="170"/>
      <c r="E483" s="171"/>
      <c r="F483" s="248"/>
      <c r="G483" s="249"/>
      <c r="H483" s="250"/>
      <c r="I483" s="153"/>
    </row>
    <row r="484" spans="1:9" s="16" customFormat="1" ht="66" customHeight="1">
      <c r="A484" s="172"/>
      <c r="B484" s="173"/>
      <c r="C484" s="296" t="s">
        <v>118</v>
      </c>
      <c r="D484" s="296"/>
      <c r="E484" s="296"/>
      <c r="F484" s="296"/>
      <c r="G484" s="296"/>
      <c r="H484" s="297"/>
      <c r="I484" s="153"/>
    </row>
    <row r="485" spans="1:9" s="16" customFormat="1" ht="12.75">
      <c r="A485" s="172"/>
      <c r="B485" s="173"/>
      <c r="C485" s="296" t="s">
        <v>119</v>
      </c>
      <c r="D485" s="296"/>
      <c r="E485" s="296"/>
      <c r="F485" s="296"/>
      <c r="G485" s="296"/>
      <c r="H485" s="297"/>
      <c r="I485" s="153"/>
    </row>
    <row r="486" spans="1:9" s="16" customFormat="1" ht="12.75">
      <c r="A486" s="172"/>
      <c r="B486" s="173"/>
      <c r="C486" s="296" t="s">
        <v>120</v>
      </c>
      <c r="D486" s="296"/>
      <c r="E486" s="296"/>
      <c r="F486" s="296"/>
      <c r="G486" s="296"/>
      <c r="H486" s="297"/>
      <c r="I486" s="153"/>
    </row>
    <row r="487" spans="1:9" s="16" customFormat="1" ht="12.75">
      <c r="A487" s="172"/>
      <c r="B487" s="173"/>
      <c r="C487" s="296" t="s">
        <v>121</v>
      </c>
      <c r="D487" s="296"/>
      <c r="E487" s="296"/>
      <c r="F487" s="296"/>
      <c r="G487" s="296"/>
      <c r="H487" s="297"/>
      <c r="I487" s="153"/>
    </row>
    <row r="488" spans="1:9" s="16" customFormat="1" ht="12.75" customHeight="1">
      <c r="A488" s="172"/>
      <c r="B488" s="173"/>
      <c r="C488" s="296" t="s">
        <v>122</v>
      </c>
      <c r="D488" s="296"/>
      <c r="E488" s="296"/>
      <c r="F488" s="296"/>
      <c r="G488" s="296"/>
      <c r="H488" s="297"/>
      <c r="I488" s="153"/>
    </row>
    <row r="489" spans="1:9" s="16" customFormat="1" ht="38.25" customHeight="1">
      <c r="A489" s="172"/>
      <c r="B489" s="173"/>
      <c r="C489" s="296" t="s">
        <v>154</v>
      </c>
      <c r="D489" s="296"/>
      <c r="E489" s="296"/>
      <c r="F489" s="296"/>
      <c r="G489" s="296"/>
      <c r="H489" s="297"/>
      <c r="I489" s="153"/>
    </row>
    <row r="490" spans="1:9" s="16" customFormat="1" ht="38.25" customHeight="1">
      <c r="A490" s="172"/>
      <c r="B490" s="173"/>
      <c r="C490" s="296" t="s">
        <v>123</v>
      </c>
      <c r="D490" s="296"/>
      <c r="E490" s="296"/>
      <c r="F490" s="296"/>
      <c r="G490" s="296"/>
      <c r="H490" s="297"/>
      <c r="I490" s="153"/>
    </row>
    <row r="491" spans="1:9" s="16" customFormat="1" ht="23.25" customHeight="1">
      <c r="A491" s="172"/>
      <c r="B491" s="173"/>
      <c r="C491" s="296" t="s">
        <v>124</v>
      </c>
      <c r="D491" s="296"/>
      <c r="E491" s="296"/>
      <c r="F491" s="296"/>
      <c r="G491" s="296"/>
      <c r="H491" s="297"/>
      <c r="I491" s="153"/>
    </row>
    <row r="492" spans="1:9" s="16" customFormat="1" ht="37.5" customHeight="1">
      <c r="A492" s="172"/>
      <c r="B492" s="173"/>
      <c r="C492" s="296" t="s">
        <v>125</v>
      </c>
      <c r="D492" s="296"/>
      <c r="E492" s="296"/>
      <c r="F492" s="296"/>
      <c r="G492" s="296"/>
      <c r="H492" s="297"/>
      <c r="I492" s="153"/>
    </row>
    <row r="493" spans="1:9" s="16" customFormat="1" ht="28.5" customHeight="1">
      <c r="A493" s="172"/>
      <c r="B493" s="173"/>
      <c r="C493" s="296" t="s">
        <v>10</v>
      </c>
      <c r="D493" s="296"/>
      <c r="E493" s="296"/>
      <c r="F493" s="296"/>
      <c r="G493" s="296"/>
      <c r="H493" s="297"/>
      <c r="I493" s="153"/>
    </row>
    <row r="494" spans="1:9" s="16" customFormat="1" ht="26.25" customHeight="1">
      <c r="A494" s="172"/>
      <c r="B494" s="173"/>
      <c r="C494" s="296" t="s">
        <v>126</v>
      </c>
      <c r="D494" s="296"/>
      <c r="E494" s="296"/>
      <c r="F494" s="296"/>
      <c r="G494" s="296"/>
      <c r="H494" s="297"/>
      <c r="I494" s="153"/>
    </row>
    <row r="495" spans="1:9" s="16" customFormat="1" ht="12.75">
      <c r="A495" s="172"/>
      <c r="B495" s="174"/>
      <c r="C495" s="296" t="s">
        <v>11</v>
      </c>
      <c r="D495" s="296"/>
      <c r="E495" s="296"/>
      <c r="F495" s="296"/>
      <c r="G495" s="296"/>
      <c r="H495" s="297"/>
      <c r="I495" s="153"/>
    </row>
    <row r="496" spans="1:9" s="16" customFormat="1" ht="50.25" customHeight="1">
      <c r="A496" s="172"/>
      <c r="B496" s="174"/>
      <c r="C496" s="296" t="s">
        <v>156</v>
      </c>
      <c r="D496" s="296"/>
      <c r="E496" s="296"/>
      <c r="F496" s="296"/>
      <c r="G496" s="296"/>
      <c r="H496" s="297"/>
      <c r="I496" s="153"/>
    </row>
    <row r="497" spans="1:9" s="16" customFormat="1" ht="26.25" customHeight="1">
      <c r="A497" s="172"/>
      <c r="B497" s="173"/>
      <c r="C497" s="296" t="s">
        <v>158</v>
      </c>
      <c r="D497" s="296"/>
      <c r="E497" s="296"/>
      <c r="F497" s="296"/>
      <c r="G497" s="296"/>
      <c r="H497" s="297"/>
      <c r="I497" s="153"/>
    </row>
    <row r="498" spans="1:9" s="16" customFormat="1" ht="26.25" customHeight="1">
      <c r="A498" s="172"/>
      <c r="B498" s="174"/>
      <c r="C498" s="296" t="s">
        <v>157</v>
      </c>
      <c r="D498" s="296"/>
      <c r="E498" s="296"/>
      <c r="F498" s="296"/>
      <c r="G498" s="296"/>
      <c r="H498" s="297"/>
      <c r="I498" s="153"/>
    </row>
    <row r="499" spans="1:9" s="16" customFormat="1" ht="26.25" customHeight="1">
      <c r="A499" s="172"/>
      <c r="B499" s="173"/>
      <c r="C499" s="296" t="s">
        <v>159</v>
      </c>
      <c r="D499" s="296"/>
      <c r="E499" s="296"/>
      <c r="F499" s="296"/>
      <c r="G499" s="296"/>
      <c r="H499" s="297"/>
      <c r="I499" s="153"/>
    </row>
    <row r="500" spans="1:9" s="16" customFormat="1" ht="27.75" customHeight="1">
      <c r="A500" s="172"/>
      <c r="B500" s="173"/>
      <c r="C500" s="296" t="s">
        <v>160</v>
      </c>
      <c r="D500" s="296"/>
      <c r="E500" s="296"/>
      <c r="F500" s="296"/>
      <c r="G500" s="296"/>
      <c r="H500" s="297"/>
      <c r="I500" s="153"/>
    </row>
    <row r="501" spans="1:9" s="16" customFormat="1" ht="24" customHeight="1">
      <c r="A501" s="172"/>
      <c r="B501" s="173"/>
      <c r="C501" s="296" t="s">
        <v>161</v>
      </c>
      <c r="D501" s="296"/>
      <c r="E501" s="296"/>
      <c r="F501" s="296"/>
      <c r="G501" s="296"/>
      <c r="H501" s="297"/>
      <c r="I501" s="153"/>
    </row>
    <row r="502" spans="1:9" s="16" customFormat="1" ht="12.75" customHeight="1">
      <c r="A502" s="175"/>
      <c r="B502" s="176"/>
      <c r="C502" s="304" t="s">
        <v>12</v>
      </c>
      <c r="D502" s="304"/>
      <c r="E502" s="304"/>
      <c r="F502" s="304"/>
      <c r="G502" s="304"/>
      <c r="H502" s="305"/>
      <c r="I502" s="153"/>
    </row>
    <row r="503" spans="1:9" s="16" customFormat="1" ht="23.25" customHeight="1">
      <c r="A503" s="172"/>
      <c r="B503" s="177"/>
      <c r="C503" s="296" t="s">
        <v>13</v>
      </c>
      <c r="D503" s="296"/>
      <c r="E503" s="296"/>
      <c r="F503" s="296"/>
      <c r="G503" s="296"/>
      <c r="H503" s="297"/>
      <c r="I503" s="153"/>
    </row>
    <row r="504" spans="1:9" s="16" customFormat="1" ht="27" customHeight="1">
      <c r="A504" s="172"/>
      <c r="B504" s="177"/>
      <c r="C504" s="296" t="s">
        <v>14</v>
      </c>
      <c r="D504" s="296"/>
      <c r="E504" s="296"/>
      <c r="F504" s="296"/>
      <c r="G504" s="296"/>
      <c r="H504" s="297"/>
      <c r="I504" s="153"/>
    </row>
    <row r="505" spans="1:9" s="16" customFormat="1" ht="26.25" customHeight="1">
      <c r="A505" s="172"/>
      <c r="B505" s="177"/>
      <c r="C505" s="296" t="s">
        <v>15</v>
      </c>
      <c r="D505" s="296"/>
      <c r="E505" s="296"/>
      <c r="F505" s="296"/>
      <c r="G505" s="296"/>
      <c r="H505" s="297"/>
      <c r="I505" s="153"/>
    </row>
    <row r="506" spans="1:9" s="16" customFormat="1" ht="27.75" customHeight="1">
      <c r="A506" s="172"/>
      <c r="B506" s="177"/>
      <c r="C506" s="296" t="s">
        <v>16</v>
      </c>
      <c r="D506" s="296"/>
      <c r="E506" s="296"/>
      <c r="F506" s="296"/>
      <c r="G506" s="296"/>
      <c r="H506" s="297"/>
      <c r="I506" s="153"/>
    </row>
    <row r="507" spans="1:9" s="16" customFormat="1" ht="27.75" customHeight="1" thickBot="1">
      <c r="A507" s="178"/>
      <c r="B507" s="177"/>
      <c r="C507" s="296" t="s">
        <v>17</v>
      </c>
      <c r="D507" s="296"/>
      <c r="E507" s="296"/>
      <c r="F507" s="296"/>
      <c r="G507" s="296"/>
      <c r="H507" s="297"/>
      <c r="I507" s="153"/>
    </row>
    <row r="508" spans="1:9" ht="13.5" thickBot="1">
      <c r="A508" s="179"/>
      <c r="B508" s="180"/>
      <c r="C508" s="181"/>
      <c r="D508" s="182"/>
      <c r="E508" s="183"/>
      <c r="F508" s="184" t="s">
        <v>49</v>
      </c>
      <c r="G508" s="185"/>
      <c r="H508" s="186">
        <f>H482</f>
        <v>0</v>
      </c>
      <c r="I508" s="153"/>
    </row>
    <row r="509" spans="1:8" ht="12.75">
      <c r="A509" s="187"/>
      <c r="B509" s="188"/>
      <c r="C509" s="189"/>
      <c r="D509" s="190"/>
      <c r="E509" s="191"/>
      <c r="F509" s="192"/>
      <c r="G509" s="193"/>
      <c r="H509" s="251"/>
    </row>
    <row r="510" spans="3:7" ht="12.75">
      <c r="C510" s="33"/>
      <c r="D510" s="156"/>
      <c r="E510" s="157"/>
      <c r="F510" s="194"/>
      <c r="G510" s="195"/>
    </row>
    <row r="511" spans="3:7" ht="12.75">
      <c r="C511" s="33"/>
      <c r="D511" s="156"/>
      <c r="E511" s="157"/>
      <c r="F511" s="194"/>
      <c r="G511" s="195"/>
    </row>
    <row r="512" spans="3:7" ht="12.75">
      <c r="C512" s="33"/>
      <c r="D512" s="156"/>
      <c r="E512" s="157"/>
      <c r="F512" s="194"/>
      <c r="G512" s="195"/>
    </row>
    <row r="513" spans="1:8" ht="12.75">
      <c r="A513" s="118"/>
      <c r="B513" s="196"/>
      <c r="C513" s="118"/>
      <c r="H513" s="199"/>
    </row>
    <row r="514" spans="1:8" ht="12.75">
      <c r="A514" s="118"/>
      <c r="B514" s="196"/>
      <c r="C514" s="118"/>
      <c r="H514" s="199"/>
    </row>
    <row r="515" spans="1:8" ht="12.75">
      <c r="A515" s="118"/>
      <c r="B515" s="196"/>
      <c r="C515" s="118"/>
      <c r="H515" s="199"/>
    </row>
    <row r="516" spans="1:8" ht="12.75">
      <c r="A516" s="118"/>
      <c r="B516" s="196"/>
      <c r="C516" s="118"/>
      <c r="H516" s="199"/>
    </row>
    <row r="517" spans="1:8" ht="12.75">
      <c r="A517" s="118"/>
      <c r="B517" s="196"/>
      <c r="C517" s="118"/>
      <c r="H517" s="199"/>
    </row>
    <row r="518" spans="1:8" ht="12.75">
      <c r="A518" s="118"/>
      <c r="B518" s="196"/>
      <c r="C518" s="118"/>
      <c r="H518" s="199"/>
    </row>
    <row r="519" spans="1:8" ht="12.75">
      <c r="A519" s="118"/>
      <c r="B519" s="196"/>
      <c r="C519" s="118"/>
      <c r="H519" s="199"/>
    </row>
    <row r="520" spans="1:8" ht="12.75">
      <c r="A520" s="118"/>
      <c r="B520" s="196"/>
      <c r="C520" s="118"/>
      <c r="H520" s="199"/>
    </row>
    <row r="521" spans="1:8" ht="12.75">
      <c r="A521" s="118"/>
      <c r="B521" s="196"/>
      <c r="C521" s="118"/>
      <c r="H521" s="199"/>
    </row>
    <row r="522" spans="1:8" ht="12.75">
      <c r="A522" s="118"/>
      <c r="B522" s="196"/>
      <c r="C522" s="118"/>
      <c r="H522" s="199"/>
    </row>
    <row r="523" spans="1:8" ht="12.75">
      <c r="A523" s="118"/>
      <c r="B523" s="196"/>
      <c r="C523" s="118"/>
      <c r="H523" s="199"/>
    </row>
    <row r="524" spans="1:8" ht="12.75">
      <c r="A524" s="118"/>
      <c r="B524" s="196"/>
      <c r="C524" s="118"/>
      <c r="H524" s="199"/>
    </row>
    <row r="525" spans="1:8" ht="12.75">
      <c r="A525" s="118"/>
      <c r="B525" s="196"/>
      <c r="C525" s="118"/>
      <c r="H525" s="199"/>
    </row>
    <row r="526" spans="1:3" ht="12.75">
      <c r="A526" s="118"/>
      <c r="B526" s="196"/>
      <c r="C526" s="118"/>
    </row>
    <row r="527" spans="1:3" ht="12.75">
      <c r="A527" s="118"/>
      <c r="B527" s="196"/>
      <c r="C527" s="118"/>
    </row>
    <row r="528" spans="1:3" ht="12.75">
      <c r="A528" s="118"/>
      <c r="B528" s="196"/>
      <c r="C528" s="118"/>
    </row>
    <row r="529" spans="1:3" ht="12.75">
      <c r="A529" s="118"/>
      <c r="B529" s="196"/>
      <c r="C529" s="118"/>
    </row>
  </sheetData>
  <sheetProtection password="C690" sheet="1"/>
  <mergeCells count="26">
    <mergeCell ref="C501:H501"/>
    <mergeCell ref="C500:H500"/>
    <mergeCell ref="C499:H499"/>
    <mergeCell ref="C506:H506"/>
    <mergeCell ref="C507:H507"/>
    <mergeCell ref="C502:H502"/>
    <mergeCell ref="C503:H503"/>
    <mergeCell ref="C504:H504"/>
    <mergeCell ref="C505:H505"/>
    <mergeCell ref="A1:H1"/>
    <mergeCell ref="C484:H484"/>
    <mergeCell ref="C485:H485"/>
    <mergeCell ref="C486:H486"/>
    <mergeCell ref="A6:H6"/>
    <mergeCell ref="C491:H491"/>
    <mergeCell ref="C487:H487"/>
    <mergeCell ref="C488:H488"/>
    <mergeCell ref="C489:H489"/>
    <mergeCell ref="C490:H490"/>
    <mergeCell ref="C492:H492"/>
    <mergeCell ref="C498:H498"/>
    <mergeCell ref="C493:H493"/>
    <mergeCell ref="C494:H494"/>
    <mergeCell ref="C495:H495"/>
    <mergeCell ref="C496:H496"/>
    <mergeCell ref="C497:H497"/>
  </mergeCells>
  <hyperlinks>
    <hyperlink ref="C444" display="Vergalhão roca total 1/4&quot;"/>
    <hyperlink ref="C428" display="Eletrocalha perfurada 50x50mm "/>
    <hyperlink ref="C413" display="Eletrocalha perfurada 50x50mm "/>
    <hyperlink ref="C402" display="          - tomada 2P+T c/ universal"/>
    <hyperlink ref="C404" display="Tampa para eletrocalha 50mm"/>
    <hyperlink ref="C405" display="Suporte suspensão para eletrocalha 50x50mm "/>
    <hyperlink ref="C406" display="TE horizontal p/ eletrocalha 50x50mm "/>
    <hyperlink ref="C407" display="Tampa para eletrocalha 50mm"/>
    <hyperlink ref="C408" display="Tampa para eletrocalha 50mm"/>
    <hyperlink ref="C350" display="Centro de Distribuição tipo Quadro de Comando para Caixa p/ reversora - GSP.2"/>
    <hyperlink ref="C364" display="          - tomada 2P+T c/ universal"/>
    <hyperlink ref="C360" display="Suporte suspensão para eletrocalha 50x50mm "/>
    <hyperlink ref="C355" display="Caixa derivação 100x100mm tipo X  p/Canaleta de Alumínio de 73x25mm"/>
    <hyperlink ref="C357" display="Espelho de pvc 4x2&quot; (100x50mm) com:"/>
    <hyperlink ref="C354" display="Caixa derivação 100x100mm tipo X  p/Canaleta de Alumínio de 73x25mm"/>
    <hyperlink ref="C375" display="Suporte Ref. DT.66844.10 p/tres blocos com, UM bloco c/RJ.45 Cat.5e Ref. DT.99530.00, mais dois blocos cegos Ref. DT 99430.00 ou similar."/>
    <hyperlink ref="C373" display="Suporte Ref. DT.66844.10 p/tres blocos com, DOIS blocos c/RJ.45 Cat.5e Ref. DT.99530.00, mais um bloco cego Ref. DT 99430.00 ou similar."/>
    <hyperlink ref="C379" display="Espelho de pvc 4x2&quot; (100x50mm) com:"/>
    <hyperlink ref="C380" display="Rack padrão 19&quot; tipo gabinete fechado, porta acrílico com chave, próprio para cabeamento estruturado de 24 Us, profundidade 570mm (Cabeamento Horizontal) fixado na paede a 0,40m do piso"/>
    <hyperlink ref="C381" display="          - tomada 2P+T c/ universal"/>
    <hyperlink ref="C384" display="TE horizontal p/ eletrocalha 50x50mm "/>
    <hyperlink ref="C385" display="Suporte suspensão para eletrocalha 50x50mm "/>
    <hyperlink ref="C390" display="          - tomada 2P+T c/ universal"/>
    <hyperlink ref="C382" display="Suporte suspensão para eletrocalha 50x50mm "/>
    <hyperlink ref="C336" display="Cabo unipolar #2,5mm² flexível HF (Não Halogenado), 70°C  450/750V AFUMEX, AFITOX ou similar "/>
    <hyperlink ref="C377" display="Suporte Ref. DT.66844.10 p/tres blocos com, UM bloco c/RJ.45 Cat.5e Ref. DT.99530.00, mais dois blocos cegos Ref. DT 99430.00 ou similar."/>
    <hyperlink ref="C356" display="Espelho de pvc 4x2&quot; (100x50mm) com:"/>
    <hyperlink ref="C335" display="Cabo unipolar #2,5mm² flexível HF (Não Halogenado), 70°C  450/750V AFUMEX, AFITOX ou similar "/>
    <hyperlink ref="C383" display="TE horizontal p/ eletrocalha 50x50mm "/>
    <hyperlink ref="C353" display="Caixa derivação 100x100mm tipo X  p/Canaleta de Alumínio de 73x25mm"/>
    <hyperlink ref="C376" display="Suporte Ref. DT.66844.10 p/tres blocos com, UM bloco c/RJ.45 Cat.5e Ref. DT.99530.00, mais dois blocos cegos Ref. DT 99430.00 ou similar."/>
    <hyperlink ref="C374" display="Suporte Ref. DT.66844.10 p/tres blocos com, UM bloco c/RJ.45 Cat.5e Ref. DT.99530.00, mais dois blocos cegos Ref. DT 99430.00 ou similar."/>
    <hyperlink ref="C261" display="Cabo unipolar #2,5mm² flexível HF (Não Halogenado), 70°C  450/750V AFUMEX, AFITOX ou similar "/>
    <hyperlink ref="C251" display="Banco de Capacitores Trifásico fixo 2,0 kVAr em 380VAC, em caixa ABS com tampa, com dispositivos anti-explosão, disjuntor de proteção e distorção máxima de harmônicas de 3%"/>
    <hyperlink ref="C266" display="Cordoalha de cobre nú #16mm2 (aterramentos eletrodutos e acessórios de fixação)"/>
    <hyperlink ref="C278" display="          - tomada 1xP+T 20A/250V NBR 14136 (AZUL) "/>
    <hyperlink ref="D293"/>
    <hyperlink ref="C293" display="Eletrocalha perfurada 50x50mm "/>
    <hyperlink ref="D292"/>
    <hyperlink ref="C292" display="Suporte Dutotec  Ref. DT.66844.10 p/tres blocos com, DUAS tomadas tipo bloco NBR.20A Ref. DT.99230.00 (AZUL), mais um bloco cego Ref. DT 99430.00 ou similar."/>
    <hyperlink ref="D291"/>
    <hyperlink ref="C291" display="Suporte Dutotec  Ref. DT.66844.10 p/tres blocos com, UMA tomada tipo bloco NBR.20A Ref. DT.99230.00 (AZUL), mais dois blocos cegos Ref. DT 99430.00 ou similar."/>
    <hyperlink ref="C317" display="          - tomada 2P+T c/ universal"/>
    <hyperlink ref="D322"/>
    <hyperlink ref="C322" display="Sirene eletronica áudio/estrobo interna para sanitário PPNE com fonte de alimentação por Bateria "/>
    <hyperlink ref="D323"/>
    <hyperlink ref="C323" display="Acionador fixo de alarme para sanitário PPNE tipo botoeira soco com retenção e botão reset. Alimentação por bateria"/>
    <hyperlink ref="D321"/>
    <hyperlink ref="C321" display="Vergalhão roca total 1/4&quot;"/>
    <hyperlink ref="C312" display="Tampa para eletrocalha 50mm"/>
    <hyperlink ref="C262" display="Cabo unipolar #4,0mm² flexível HF (Não Halogenado), 70°C  450/750V AFUMEX, AFITOX ou similar "/>
    <hyperlink ref="C263" display="Cordoalha de cobre nú #16mm2 (aterramentos eletrodutos e acessórios de fixação)"/>
    <hyperlink ref="C329" display="Suporte suspensão para eletrocalha 50x50mm "/>
    <hyperlink ref="C326" display="TE horizontal p/ eletrocalha 50x50mm "/>
    <hyperlink ref="C331" display="Suporte suspensão para eletrocalha 50x50mm "/>
    <hyperlink ref="C328" display="Eletrocalha perfurada 50x50mm "/>
    <hyperlink ref="C327" display="Eletrocalha perfurada 50x50mm "/>
    <hyperlink ref="C330" display="Suporte suspensão para eletrocalha 50x50mm "/>
  </hyperlinks>
  <printOptions horizontalCentered="1"/>
  <pageMargins left="0.3937007874015748" right="0.11811023622047245" top="1.1023622047244095" bottom="1.141732283464567" header="0.31496062992125984" footer="0.5905511811023623"/>
  <pageSetup fitToHeight="0" fitToWidth="1" horizontalDpi="600" verticalDpi="600" orientation="landscape" paperSize="9" scale="90" r:id="rId3"/>
  <headerFooter alignWithMargins="0">
    <oddHeader>&amp;L&amp;"MS Sans Serif,Negrito"&amp;12&amp;G
&amp;"Arial,Normal"&amp;9UNIDADE DE ENGENHARIA
Gerência de Projetos e Obras Civis
&amp;R&amp;"MS Sans Serif,Negrito"&amp;8FOLHA &amp;P/&amp;N
AGÊNCIA    Nº PLANILHA
AG. MAÇAMBARÁ/RS</oddHeader>
    <oddFooter>&amp;CPágina &amp;P de &amp;N</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I5"/>
  <sheetViews>
    <sheetView zoomScalePageLayoutView="0" workbookViewId="0" topLeftCell="A1">
      <selection activeCell="I2" sqref="I2"/>
    </sheetView>
  </sheetViews>
  <sheetFormatPr defaultColWidth="9.140625" defaultRowHeight="12.75"/>
  <sheetData>
    <row r="1" spans="1:9" ht="12.75">
      <c r="A1" s="293">
        <v>576</v>
      </c>
      <c r="B1" s="293">
        <v>48</v>
      </c>
      <c r="C1" s="294">
        <v>32</v>
      </c>
      <c r="D1" s="293">
        <v>1.5</v>
      </c>
      <c r="E1">
        <f>C1*D1</f>
        <v>48</v>
      </c>
      <c r="G1">
        <v>1.25</v>
      </c>
      <c r="H1">
        <v>0.25</v>
      </c>
      <c r="I1">
        <f>(G1+H1)*C1</f>
        <v>48</v>
      </c>
    </row>
    <row r="2" spans="1:8" ht="12.75">
      <c r="A2" s="293">
        <v>576</v>
      </c>
      <c r="B2" s="293">
        <v>48</v>
      </c>
      <c r="C2" s="294">
        <v>32</v>
      </c>
      <c r="D2" s="293">
        <v>1.5</v>
      </c>
      <c r="G2">
        <v>1.25</v>
      </c>
      <c r="H2">
        <v>0.25</v>
      </c>
    </row>
    <row r="3" spans="1:4" ht="12.75">
      <c r="A3" s="293">
        <f>SUM(A1:A2)</f>
        <v>1152</v>
      </c>
      <c r="B3" s="293">
        <f>SUM(B1:B2)</f>
        <v>96</v>
      </c>
      <c r="C3" s="293">
        <f>A3-B3</f>
        <v>1056</v>
      </c>
      <c r="D3" s="293"/>
    </row>
    <row r="4" spans="1:4" ht="12.75">
      <c r="A4" s="293"/>
      <c r="B4" s="293"/>
      <c r="C4" s="293"/>
      <c r="D4" s="293"/>
    </row>
    <row r="5" spans="1:4" ht="12.75">
      <c r="A5" s="293"/>
      <c r="B5" s="293"/>
      <c r="C5" s="293"/>
      <c r="D5" s="293"/>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 Andre</dc:creator>
  <cp:keywords/>
  <dc:description/>
  <cp:lastModifiedBy>B19890</cp:lastModifiedBy>
  <cp:lastPrinted>2017-07-05T17:08:19Z</cp:lastPrinted>
  <dcterms:created xsi:type="dcterms:W3CDTF">2000-05-25T11:19:14Z</dcterms:created>
  <dcterms:modified xsi:type="dcterms:W3CDTF">2017-07-12T17:25:47Z</dcterms:modified>
  <cp:category/>
  <cp:version/>
  <cp:contentType/>
  <cp:contentStatus/>
</cp:coreProperties>
</file>